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14项 " sheetId="5" r:id="rId1"/>
  </sheets>
  <definedNames>
    <definedName name="_xlnm._FilterDatabase" localSheetId="0" hidden="1">'214项 '!$A$4:$I$255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<sst xmlns="http://schemas.openxmlformats.org/spreadsheetml/2006/main" count="669" uniqueCount="383">
  <si>
    <t>附件1</t>
  </si>
  <si>
    <t>惠州三院214项部分医学和病理检验检测委托外包项目清单</t>
  </si>
  <si>
    <t>项目</t>
  </si>
  <si>
    <t>项目条码</t>
  </si>
  <si>
    <t>招标项目名称</t>
  </si>
  <si>
    <t>检测方法</t>
  </si>
  <si>
    <t>数量</t>
  </si>
  <si>
    <t>单价</t>
  </si>
  <si>
    <t>总金额</t>
  </si>
  <si>
    <t>项目明细</t>
  </si>
  <si>
    <t>备注</t>
  </si>
  <si>
    <t>疑难病理会诊</t>
  </si>
  <si>
    <t>HE染色</t>
  </si>
  <si>
    <t>常规肾脏病理检查</t>
  </si>
  <si>
    <t>HE染色/特殊染色</t>
  </si>
  <si>
    <t>按实际做的数量结算</t>
  </si>
  <si>
    <t>免疫荧光染色</t>
  </si>
  <si>
    <t>图文报告</t>
  </si>
  <si>
    <t>普通透射电镜检查与诊断</t>
  </si>
  <si>
    <t>透射电镜检查</t>
  </si>
  <si>
    <t>免疫组织化学染色诊断</t>
  </si>
  <si>
    <t>免疫组织化学染色</t>
  </si>
  <si>
    <t>按实际做的抗体数量进行结算</t>
  </si>
  <si>
    <t>270700005S-2</t>
  </si>
  <si>
    <t>EWSR1基因断裂检测</t>
  </si>
  <si>
    <t>FISH（荧光原位杂交）</t>
  </si>
  <si>
    <t>用于尤文肉瘤辅助诊断，按实际做的抗体数量进行结算</t>
  </si>
  <si>
    <t>缺乏相关试剂，该类病人活检标本较少，自行开展耗材成本、人力成本较高。</t>
  </si>
  <si>
    <t>ETV6/NTRK3融合基因检测</t>
  </si>
  <si>
    <t>用于婴儿纤维肉瘤、分泌性癌诊断，按实际做的抗体数量进行结算</t>
  </si>
  <si>
    <t>BCL6基因断裂检测</t>
  </si>
  <si>
    <t>双打击或三打击淋巴瘤诊断，按实际做的抗体数量进行结算</t>
  </si>
  <si>
    <t>BCL2基因断裂检测</t>
  </si>
  <si>
    <t>MYC基因断裂检测</t>
  </si>
  <si>
    <t>270700003×10</t>
  </si>
  <si>
    <t>微卫星不稳定性（MSI）</t>
  </si>
  <si>
    <t>一代测序</t>
  </si>
  <si>
    <t>MSI-H型患者免疫治疗疗效较好，按实际做的抗体数量进行结算</t>
  </si>
  <si>
    <t>缺乏相关仪器、试剂</t>
  </si>
  <si>
    <t>270700007F×N</t>
  </si>
  <si>
    <t>IgG基因重排</t>
  </si>
  <si>
    <t>高通量基因测序</t>
  </si>
  <si>
    <t>淋巴组织增生性病变辅助诊断与鉴别诊断，按实际做的抗体数量进行结算</t>
  </si>
  <si>
    <t>TCR基因重排</t>
  </si>
  <si>
    <t>250310012-1</t>
  </si>
  <si>
    <t>反T3</t>
  </si>
  <si>
    <t>各种免疫学方法</t>
  </si>
  <si>
    <t>平台到位后收回由检验科自主开展</t>
  </si>
  <si>
    <t>250310032-2</t>
  </si>
  <si>
    <t>雄烯二酮(AD)</t>
  </si>
  <si>
    <t>化学发光法</t>
  </si>
  <si>
    <t>250310030-2（2次)</t>
  </si>
  <si>
    <t>游离睾酮FT</t>
  </si>
  <si>
    <t>250402060S-2</t>
  </si>
  <si>
    <t>性激素结合球蛋白(SHBG)</t>
  </si>
  <si>
    <t>250310003-2</t>
  </si>
  <si>
    <t>生长激素GH</t>
  </si>
  <si>
    <t>250310020-2</t>
  </si>
  <si>
    <t>17-羟皮质类固醇</t>
  </si>
  <si>
    <t>色谱法</t>
  </si>
  <si>
    <t>250310021-2</t>
  </si>
  <si>
    <t>17-酮皮质类固醇</t>
  </si>
  <si>
    <t>250310025-1</t>
  </si>
  <si>
    <t>尿香草扁桃酸</t>
  </si>
  <si>
    <t>250301022s</t>
  </si>
  <si>
    <t>胰岛素样生长因子-1 IGF-1</t>
  </si>
  <si>
    <t>250305013-1</t>
  </si>
  <si>
    <t>骨型碱性磷酸酶BAP</t>
  </si>
  <si>
    <t>放免法或酶免法</t>
  </si>
  <si>
    <t>250310022-2</t>
  </si>
  <si>
    <t>硫酸去氢表雄酮                             DHS</t>
  </si>
  <si>
    <t>试剂采购到位后收回由检验科自主开展</t>
  </si>
  <si>
    <t>250311008s</t>
  </si>
  <si>
    <t>总Ⅰ型胶原氨基端延长肽 PINP</t>
  </si>
  <si>
    <t>β胶联降解产物 β-CTX</t>
  </si>
  <si>
    <t>胰岛素样生长因子结合蛋白3</t>
  </si>
  <si>
    <t>250309007(17次)                 
250303015(29次)</t>
  </si>
  <si>
    <t>遗传代谢病检测（新生儿）IMD(NB)</t>
  </si>
  <si>
    <t>串联质谱法</t>
  </si>
  <si>
    <t>遗传代谢病检测（临床患者）</t>
  </si>
  <si>
    <t>尿液有机酸分析</t>
  </si>
  <si>
    <t>气相色谱-质谱法</t>
  </si>
  <si>
    <t>α1-微球蛋白</t>
  </si>
  <si>
    <t>250403001-2</t>
  </si>
  <si>
    <t>甲型肝炎病毒抗体IgG             （HAV-IgG）</t>
  </si>
  <si>
    <t>甘胆酸 (CG)</t>
  </si>
  <si>
    <t>HBV拉米呋啶耐药基因检测</t>
  </si>
  <si>
    <t>荧光PCR</t>
  </si>
  <si>
    <t>250403083s</t>
  </si>
  <si>
    <t>乙型肝炎病毒前C区/BCP区基因突变检测</t>
  </si>
  <si>
    <t>乙肝表面抗原前S1定性检测</t>
  </si>
  <si>
    <t>250403072-3</t>
  </si>
  <si>
    <t>乙型肝炎病毒(HBV)分型</t>
  </si>
  <si>
    <t>250700031F</t>
  </si>
  <si>
    <t>乙肝病毒P基因区耐药检测(HBV-p gene)</t>
  </si>
  <si>
    <t>250403071(3次)</t>
  </si>
  <si>
    <t>丙型肝炎病毒（HCV）基因分型</t>
  </si>
  <si>
    <t>白细胞介素28B(IL28B)基因分型</t>
  </si>
  <si>
    <t>肌苷酶(ITPA)、白介素28B(IL28B)基因分型(4位点)</t>
  </si>
  <si>
    <t>脱氧核糖核酸(DNA)测序</t>
  </si>
  <si>
    <t>钩端螺旋体抗体IgG</t>
  </si>
  <si>
    <t>呼吸道合胞病毒抗体IgG</t>
  </si>
  <si>
    <t>250403031-1</t>
  </si>
  <si>
    <t>腺病毒抗体IgM(ADV-IgM）</t>
  </si>
  <si>
    <t>250403065-1</t>
  </si>
  <si>
    <t>弓形虫（TOX-DNA）定性</t>
  </si>
  <si>
    <t>250403082s</t>
  </si>
  <si>
    <t>肝吸虫IgG抗体</t>
  </si>
  <si>
    <t>250403020-1                         
250602001-2(4次)</t>
  </si>
  <si>
    <t>脑寄生虫全套（脑囊虫IgG、肺吸虫IgG、裂头蚴IgG、血吸虫IgG、弓形虫IgG）</t>
  </si>
  <si>
    <t>250403020-1                         250602001-2(2次)                   250403082s</t>
  </si>
  <si>
    <t>肝寄生虫全套（肝吸虫IgG、肺吸虫IgG、包虫IgG、弓形虫IgG）</t>
  </si>
  <si>
    <t>250403020-1                         250602001-2(2次)</t>
  </si>
  <si>
    <t>肺寄生虫全套（肺吸虫IgG、血吸虫IgG、弓形虫IgG）</t>
  </si>
  <si>
    <t>250403076（2次）</t>
  </si>
  <si>
    <t>肺炎衣原体抗体二项（CP-IgM、IgG）</t>
  </si>
  <si>
    <t>250403042-1</t>
  </si>
  <si>
    <t>军团菌抗体IgM</t>
  </si>
  <si>
    <t>250501036（3次）</t>
  </si>
  <si>
    <t>GM试验</t>
  </si>
  <si>
    <t>250403065-1 
250501013 
27070003（2次）</t>
  </si>
  <si>
    <t>结合分枝杆菌及利福平耐药检测</t>
  </si>
  <si>
    <t>250310033-2</t>
  </si>
  <si>
    <t>17α羟基孕酮</t>
  </si>
  <si>
    <t>250401031(6次）</t>
  </si>
  <si>
    <t>流式封闭抗体检测</t>
  </si>
  <si>
    <t>流式细胞术</t>
  </si>
  <si>
    <t>T淋巴细胞CD3*2 T淋巴细胞CD3*2 T淋巴细胞CD3*2</t>
  </si>
  <si>
    <t>250203068-3</t>
  </si>
  <si>
    <t>HLA-B27-DNA</t>
  </si>
  <si>
    <t>基因检测法</t>
  </si>
  <si>
    <t>250203055
250203025-2
250203030-2</t>
  </si>
  <si>
    <t>易栓症检查A(狼疮抗凝物筛查,APTT,Fg,PT)</t>
  </si>
  <si>
    <t>250203047-2
250203051</t>
  </si>
  <si>
    <t>易栓症检查B(AT-III，蛋白C活性）</t>
  </si>
  <si>
    <t>蛋白S测定</t>
  </si>
  <si>
    <t>蛋白C测定</t>
  </si>
  <si>
    <t>250203031-2</t>
  </si>
  <si>
    <t>F VIII：C活性测定</t>
  </si>
  <si>
    <t>250401031(36次)</t>
  </si>
  <si>
    <t>急慢性白血病/NHL/MDS全面CD系列检测(40CD)</t>
  </si>
  <si>
    <t>250401031(2次)</t>
  </si>
  <si>
    <t>红细胞 CD55、CD59评估</t>
  </si>
  <si>
    <t>250401031(15次)</t>
  </si>
  <si>
    <t>浆细胞疾病相关CD系列检测（15CD）</t>
  </si>
  <si>
    <t>250700017-9</t>
  </si>
  <si>
    <t>融合基因BCR/ABL检测 (定量，p190)</t>
  </si>
  <si>
    <t>融合基因BCR/ABL检测 (定量，p210)</t>
  </si>
  <si>
    <t>融合基因 PML/RARα检测(定量)</t>
  </si>
  <si>
    <t>250700017-1</t>
  </si>
  <si>
    <t>JAK2-V617F基因突变检测(定性)</t>
  </si>
  <si>
    <t>250401031(20次)</t>
  </si>
  <si>
    <t>微小残留白血病检测(28CD)</t>
  </si>
  <si>
    <t>κ链</t>
  </si>
  <si>
    <t>λ链</t>
  </si>
  <si>
    <t>250309005-4（2次）</t>
  </si>
  <si>
    <t>BCR-ABL融合基因ABL激酶区突变检测</t>
  </si>
  <si>
    <t>JAK2-V617F基因突变检测(定量)</t>
  </si>
  <si>
    <t>血液肿瘤JAK2基因突变检测</t>
  </si>
  <si>
    <t>融合基因 PML/RARα检测 3型 (定量)</t>
  </si>
  <si>
    <t>融合基因AML1/ETO检测(定量)</t>
  </si>
  <si>
    <t>250700017-1（17次）</t>
  </si>
  <si>
    <t>AML18种常见融合基因筛查</t>
  </si>
  <si>
    <t>250700017-1（19次）</t>
  </si>
  <si>
    <t>ALL 15种常见融合基因筛查</t>
  </si>
  <si>
    <t>血液肿瘤WT1基因突变检测</t>
  </si>
  <si>
    <t>WT1基因定量检测</t>
  </si>
  <si>
    <t>260000021（8次）</t>
  </si>
  <si>
    <t>儿童或成人染色体微阵列检测（HD）</t>
  </si>
  <si>
    <t>250203033-2</t>
  </si>
  <si>
    <t>VIII因子抑制物定量测定</t>
  </si>
  <si>
    <t>250401031（40次）</t>
  </si>
  <si>
    <t>250401031（15次）</t>
  </si>
  <si>
    <t>急性白血病快速鉴别诊断CD系列检测(15CD)</t>
  </si>
  <si>
    <t>250401031（20次）</t>
  </si>
  <si>
    <t>白血病/淋巴瘤微小残留病变细胞检测（20CD）</t>
  </si>
  <si>
    <t>白血病/淋巴瘤微小残留病变细胞检测（既往有完整的FCM分型)（15CD）</t>
  </si>
  <si>
    <t>IgH基因重排检测</t>
  </si>
  <si>
    <t>270700003  (2次)</t>
  </si>
  <si>
    <t>游离轻链定量及比值(FLC)</t>
  </si>
  <si>
    <t>巯嘌呤类药物安全用药基因检测(NGS)</t>
  </si>
  <si>
    <t>250402042  
250402005</t>
  </si>
  <si>
    <t>磷脂综合征APS两项（b2-GP1-Ab+ACA）</t>
  </si>
  <si>
    <t>免疫学法</t>
  </si>
  <si>
    <t>待平台、试剂到位后，收回医院自主开展</t>
  </si>
  <si>
    <t>250402007-1</t>
  </si>
  <si>
    <t>抗线粒体抗体（AMA）</t>
  </si>
  <si>
    <t>250402059s</t>
  </si>
  <si>
    <t>抗线粒体 M2 抗体 (AMA-M2)</t>
  </si>
  <si>
    <t>免疫印迹法</t>
  </si>
  <si>
    <t>抗链球菌DNA酶B</t>
  </si>
  <si>
    <t>狼疮抗凝物质（LA）筛查</t>
  </si>
  <si>
    <t>250309010（5次）</t>
  </si>
  <si>
    <t>自身免疫性脑炎检测</t>
  </si>
  <si>
    <t>250309010（2次）</t>
  </si>
  <si>
    <t>NMO(水通道蛋白4)</t>
  </si>
  <si>
    <t>NMDA脑炎（NMDAR）</t>
  </si>
  <si>
    <t>250301011（7次）</t>
  </si>
  <si>
    <t>副瘤综合症检测</t>
  </si>
  <si>
    <t>（Hu、Yo、Ri、CV2、PNMA2</t>
  </si>
  <si>
    <t>250303020S</t>
  </si>
  <si>
    <t>抗磷脂酶A2受体抗体IgG定量检测</t>
  </si>
  <si>
    <t>250310047-2（3次） 250310048-2（3次）</t>
  </si>
  <si>
    <t>血浆甲氧基肾上腺素类物质</t>
  </si>
  <si>
    <t>250401028-1</t>
  </si>
  <si>
    <t>铜蓝蛋白CER</t>
  </si>
  <si>
    <t>脑脊液寡克隆区带分析 （OCB)</t>
  </si>
  <si>
    <t>250310024（3次）</t>
  </si>
  <si>
    <t>儿茶酚胺(肾上腺素、去甲肾上腺素、多巴胺)</t>
  </si>
  <si>
    <t>血清蛋白电泳(SPE)</t>
  </si>
  <si>
    <t>尿蛋白电泳UPE)</t>
  </si>
  <si>
    <t>血清免疫固定电泳 (IF)</t>
  </si>
  <si>
    <t>250309005-4</t>
  </si>
  <si>
    <t>普乐可复(FK506)</t>
  </si>
  <si>
    <t>环孢霉素A，CYCLO</t>
  </si>
  <si>
    <t>250309005-3</t>
  </si>
  <si>
    <t>卡马西平CAR</t>
  </si>
  <si>
    <t>丙戊酸VAL</t>
  </si>
  <si>
    <t>氨茶碱THEO</t>
  </si>
  <si>
    <t>地高辛DIG</t>
  </si>
  <si>
    <t>苯巴比妥(鲁米那)PHENO</t>
  </si>
  <si>
    <t>苯妥英钠（大仑丁）</t>
  </si>
  <si>
    <t>甲氨喋呤</t>
  </si>
  <si>
    <t>250301014-2</t>
  </si>
  <si>
    <t>β2-微球蛋白（发光法）</t>
  </si>
  <si>
    <t>310800002（3次)
250201007
270800005(3次)
270800006(6次)</t>
  </si>
  <si>
    <t>骨髓组织活检形态学评估套餐(骨髓活检+特染1项+免疫组化3项)</t>
  </si>
  <si>
    <t>310800002（7次)
250201007
270800005(7次)
270800006(7次)</t>
  </si>
  <si>
    <t>骨髓组织活检形态学评估套餐(骨髓活检+特染1项+免疫组化8项)</t>
  </si>
  <si>
    <t>250203008-2（2次）</t>
  </si>
  <si>
    <t>血管性血友病因子</t>
  </si>
  <si>
    <t>免疫比浊法</t>
  </si>
  <si>
    <t>血管性血VWF活性检测</t>
  </si>
  <si>
    <t>250401014-2</t>
  </si>
  <si>
    <t>白细胞介素Ⅵ(Interleukin-6)  IL-6</t>
  </si>
  <si>
    <t>250402016（3次）
250402022
250402023
250402024
250402054
250402024-1</t>
  </si>
  <si>
    <t>不孕不育抗体五项</t>
  </si>
  <si>
    <t>250403089S-2</t>
  </si>
  <si>
    <t>肠道病毒通用型（EV-RNA）定性</t>
  </si>
  <si>
    <t>250310017-2</t>
  </si>
  <si>
    <t>促甲状腺激素受体剌激性抗体TSI</t>
  </si>
  <si>
    <t>结核菌培养</t>
  </si>
  <si>
    <t>250402039
250402040
250402046
250402007-1</t>
  </si>
  <si>
    <t>红斑狼疮筛查四项</t>
  </si>
  <si>
    <t>ANA、抗核小体抗体、DNP、dsDNA</t>
  </si>
  <si>
    <t>250402003-2(6次)
250402010-2</t>
  </si>
  <si>
    <t>抗可提取核抗原抗体谱</t>
  </si>
  <si>
    <t>250402019-2</t>
  </si>
  <si>
    <t>抗肾小球基底膜抗体(GBM)</t>
  </si>
  <si>
    <t>抗组蛋白抗体（AHA）</t>
  </si>
  <si>
    <t>梅毒螺旋体(TP-DNA)定性</t>
  </si>
  <si>
    <t>250309001-2</t>
  </si>
  <si>
    <t>维生素K1</t>
  </si>
  <si>
    <t>血浆维生素 C</t>
  </si>
  <si>
    <t>血清维生素B1</t>
  </si>
  <si>
    <t>血清维生素 E</t>
  </si>
  <si>
    <t>250309001-2（3次）</t>
  </si>
  <si>
    <t>血清脂溶性维生素</t>
  </si>
  <si>
    <t>250309004-2
250309005-2</t>
  </si>
  <si>
    <t>维生素A分型及血清浓度测定</t>
  </si>
  <si>
    <t>60
105</t>
  </si>
  <si>
    <t>维生素E分型及血清浓度测定</t>
  </si>
  <si>
    <t>维生素K1分型及血清浓度测定</t>
  </si>
  <si>
    <t>维生素K2分型及血清浓度测定</t>
  </si>
  <si>
    <t>250309001-3</t>
  </si>
  <si>
    <t>总维生素D</t>
  </si>
  <si>
    <t>英夫利昔单体抗体</t>
  </si>
  <si>
    <t>250404013-2</t>
  </si>
  <si>
    <t>肿瘤坏死因子 α</t>
  </si>
  <si>
    <t>AML相关基因突变检测（基础）</t>
  </si>
  <si>
    <t>250700031F(4次)</t>
  </si>
  <si>
    <t>CADASIL病NOTCH3基因测序检测</t>
  </si>
  <si>
    <t>F II：C活性测定</t>
  </si>
  <si>
    <t>F IX：C活性测定</t>
  </si>
  <si>
    <t>F V：C活性测定</t>
  </si>
  <si>
    <t>F VII：C活性测定</t>
  </si>
  <si>
    <t>F X：C活性测定</t>
  </si>
  <si>
    <t>F XI：C活性测定</t>
  </si>
  <si>
    <t>F XII：C活性测定</t>
  </si>
  <si>
    <t>250103008S</t>
  </si>
  <si>
    <t>钙卫蛋白定量检测</t>
  </si>
  <si>
    <t>250402068S
250402068S-1*4次</t>
  </si>
  <si>
    <t>肌炎抗体谱26项</t>
  </si>
  <si>
    <t>脊髓小脑共济失调DRPLA型基因片段分析</t>
  </si>
  <si>
    <t>脊髓小脑共济失调SCA12型基因片段分析</t>
  </si>
  <si>
    <t>脊髓小脑共济失调SCA1型基因片段分析</t>
  </si>
  <si>
    <t>脊髓小脑共济失调SCA2型基因片段分析</t>
  </si>
  <si>
    <t>脊髓小脑共济失调SCA3型基因片段分析</t>
  </si>
  <si>
    <t>270700003  (9次)</t>
  </si>
  <si>
    <t>共济失调
SCA1/2/3/6/7/8/10/
12/17/36/DRPLA 型
/FRDA 型基因检测</t>
  </si>
  <si>
    <t>脊髓小脑共济失调SCA6型基因片段分析</t>
  </si>
  <si>
    <t>脊髓小脑共济失调SCA7型基因片段分析</t>
  </si>
  <si>
    <t>250203031-2（4次）</t>
  </si>
  <si>
    <t>维生素K依赖因子</t>
  </si>
  <si>
    <t>FII,FVII,FIX,FX</t>
  </si>
  <si>
    <t>内源性凝血因子</t>
  </si>
  <si>
    <t>FVIII,FIX,FXI,FXII</t>
  </si>
  <si>
    <t>人肠道疾病基因测序分型</t>
  </si>
  <si>
    <t>外源性，共同途径凝血因子</t>
  </si>
  <si>
    <t>FII,FV,FVII,FX</t>
  </si>
  <si>
    <t>250203031-2（8次）</t>
  </si>
  <si>
    <t>血浆凝血因子全套</t>
  </si>
  <si>
    <t>FII,FV,FVII,FVIII,FIX,FX,FXI,FXII</t>
  </si>
  <si>
    <t>250203031-2（2次）
250203025-2(3次）
250203020-2</t>
  </si>
  <si>
    <t>血友病筛查全套</t>
  </si>
  <si>
    <t>FVIII,FIX,PT,APTT纠正</t>
  </si>
  <si>
    <t>250203031-2（2次）
250203025-2
250203020-2</t>
  </si>
  <si>
    <t>血友病筛查四项</t>
  </si>
  <si>
    <t>F VIII：测定,APTT,PT</t>
  </si>
  <si>
    <t>英夫利昔单体药物浓度</t>
  </si>
  <si>
    <t>250700017-5</t>
  </si>
  <si>
    <t>CEP8 FISH检测</t>
  </si>
  <si>
    <t>荧光原位杂交(FISH)</t>
  </si>
  <si>
    <t>5q-/-5</t>
  </si>
  <si>
    <t>7q-/-7</t>
  </si>
  <si>
    <t>P53  17p13</t>
  </si>
  <si>
    <t>ATM  CEP 11</t>
  </si>
  <si>
    <t>MLL</t>
  </si>
  <si>
    <t>BCR/ABL  t(9;22)(q34;q11)</t>
  </si>
  <si>
    <t>250700014-1</t>
  </si>
  <si>
    <t>外周血细胞染色体核型分析（血液病肿瘤）CA-HT</t>
  </si>
  <si>
    <t>250700031F (2次)</t>
  </si>
  <si>
    <t>FLT3基因TKD热点突变检测</t>
  </si>
  <si>
    <t>血液肿瘤NPM1基因突变检测</t>
  </si>
  <si>
    <t>250700031F  (2次)</t>
  </si>
  <si>
    <t>血液肿瘤CEBPA基因突变检测</t>
  </si>
  <si>
    <t>250700031F(2次)</t>
  </si>
  <si>
    <t>血液肿瘤KIT基因突变检测</t>
  </si>
  <si>
    <t>250700014-4</t>
  </si>
  <si>
    <t>骨髓染色体核型分析（肿瘤）</t>
  </si>
  <si>
    <t>250403065-2</t>
  </si>
  <si>
    <t>EB病毒DNA(EB-DNA)定量</t>
  </si>
  <si>
    <t>250501007（2次）</t>
  </si>
  <si>
    <t>艰难梭酸抗原及毒素A＆B检测</t>
  </si>
  <si>
    <t>250403085S</t>
  </si>
  <si>
    <t>巨细胞病毒DNA荧光定量(CMV-DNA)</t>
  </si>
  <si>
    <t>250700031F（12次）</t>
  </si>
  <si>
    <t>DNA-病原微生物宏基因组检测</t>
  </si>
  <si>
    <t>RNA-病原微生物宏基因组检测</t>
  </si>
  <si>
    <t>抗核周因子抗体(APF)</t>
  </si>
  <si>
    <t>RA33-IgG抗体定量</t>
  </si>
  <si>
    <t>250304009-2</t>
  </si>
  <si>
    <t>全血铅 （Pb）</t>
  </si>
  <si>
    <t>原子吸收法</t>
  </si>
  <si>
    <t>人抗α胞衬蛋白抗体</t>
  </si>
  <si>
    <t>ELISA</t>
  </si>
  <si>
    <t>250700031F（2次）</t>
  </si>
  <si>
    <t>痛风/高尿酸血症风险相关基因检测(NGS)</t>
  </si>
  <si>
    <t>250402030（7次）</t>
  </si>
  <si>
    <t>人抗凝血素IgM抗体</t>
  </si>
  <si>
    <t>人抗凝血素IgG抗体</t>
  </si>
  <si>
    <t>人抗磷脂酰丝氨酸IgM抗体（APSA-IgM）</t>
  </si>
  <si>
    <t>人抗磷脂酰丝氨酸IgG抗体（APSA-IgG）</t>
  </si>
  <si>
    <t>250203048-2（2次）</t>
  </si>
  <si>
    <t>抗磷脂酰丝氨酸/凝血酶原igm抗体</t>
  </si>
  <si>
    <t>抗磷脂酰丝氨酸/凝血酶原igg抗体</t>
  </si>
  <si>
    <t>人抗磷脂酰肌醇IgM抗体</t>
  </si>
  <si>
    <t>人抗磷脂酰肌醇IgG抗体</t>
  </si>
  <si>
    <t>250201006-3</t>
  </si>
  <si>
    <t>涎液化糖链抗原(KL-6)</t>
  </si>
  <si>
    <t>抗线粒体抗体(AMA)</t>
  </si>
  <si>
    <t>250304013-2×6
250304009-2</t>
  </si>
  <si>
    <t>微量元素7项</t>
  </si>
  <si>
    <t>锌、铁、铜 、钙、镁、血铅(Pb)、锰(Mn)</t>
  </si>
  <si>
    <t>250203001-2（5次）</t>
  </si>
  <si>
    <t>抗血小板特性自身抗体（5 项）</t>
  </si>
  <si>
    <t>250401033-2/4</t>
  </si>
  <si>
    <t>免疫球蛋白G4</t>
  </si>
  <si>
    <t>250700030F</t>
  </si>
  <si>
    <t>流产物染色体微阵列检测</t>
  </si>
  <si>
    <t>250203031-2*8</t>
  </si>
  <si>
    <t>ADAMTS13酶活性及抑制性抗体检测</t>
  </si>
  <si>
    <t>250700031F×2</t>
  </si>
  <si>
    <t>上呼吸道多种病原体靶向测序96种</t>
  </si>
  <si>
    <t>270700003*2</t>
  </si>
  <si>
    <t>HLA-B*5801</t>
  </si>
  <si>
    <t>隐球菌抗原检测</t>
  </si>
  <si>
    <t>250401031（25次）</t>
  </si>
  <si>
    <t>淋巴瘤/淋系白血病相关CD系列检测(25CD)</t>
  </si>
  <si>
    <t>250401031×28</t>
  </si>
  <si>
    <t>恶性肿瘤特异性生长因子</t>
  </si>
  <si>
    <t>250700022S</t>
  </si>
  <si>
    <t>脊肌萎缩症（SMA）筛查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</si>
</sst>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Times New Roman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2" applyFont="1" applyFill="1" applyBorder="1" applyAlignment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0" fillId="2" borderId="1" xfId="52" applyNumberFormat="1" applyFont="1" applyFill="1" applyBorder="1" applyAlignment="1">
      <alignment horizontal="center" vertical="center" wrapText="1"/>
      <protection locked="0"/>
    </xf>
    <xf numFmtId="0" fontId="10" fillId="0" borderId="1" xfId="52" applyNumberFormat="1" applyFont="1" applyFill="1" applyBorder="1" applyAlignment="1">
      <alignment horizontal="center" vertical="center" wrapText="1"/>
      <protection locked="0"/>
    </xf>
    <xf numFmtId="49" fontId="10" fillId="2" borderId="2" xfId="52" applyNumberFormat="1" applyFont="1" applyFill="1" applyBorder="1" applyAlignment="1">
      <alignment horizontal="center" vertical="center" wrapText="1"/>
      <protection locked="0"/>
    </xf>
    <xf numFmtId="0" fontId="10" fillId="0" borderId="2" xfId="52" applyNumberFormat="1" applyFont="1" applyFill="1" applyBorder="1" applyAlignment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3" xfId="51" applyNumberFormat="1" applyFont="1" applyFill="1" applyBorder="1" applyAlignment="1" applyProtection="1">
      <alignment horizontal="left" vertical="center" wrapText="1"/>
    </xf>
    <xf numFmtId="0" fontId="7" fillId="0" borderId="3" xfId="52" applyFont="1" applyFill="1" applyBorder="1" applyAlignment="1" applyProtection="1">
      <alignment horizontal="left" vertical="center" wrapText="1"/>
    </xf>
    <xf numFmtId="0" fontId="7" fillId="0" borderId="3" xfId="52" applyFont="1" applyFill="1" applyBorder="1" applyAlignment="1">
      <alignment horizontal="center" vertical="center" wrapText="1"/>
      <protection locked="0"/>
    </xf>
    <xf numFmtId="0" fontId="11" fillId="0" borderId="3" xfId="0" applyFont="1" applyFill="1" applyBorder="1" applyAlignment="1">
      <alignment horizontal="center" vertical="center" wrapText="1"/>
    </xf>
    <xf numFmtId="0" fontId="7" fillId="0" borderId="3" xfId="52" applyFont="1" applyFill="1" applyBorder="1" applyAlignment="1" applyProtection="1">
      <alignment horizontal="center" vertical="center" wrapText="1"/>
    </xf>
    <xf numFmtId="0" fontId="7" fillId="0" borderId="3" xfId="52" applyNumberFormat="1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52" applyNumberFormat="1" applyFont="1" applyFill="1" applyBorder="1" applyAlignment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3" xfId="52" applyNumberFormat="1" applyFont="1" applyFill="1" applyBorder="1" applyAlignment="1">
      <alignment horizontal="left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49" fontId="7" fillId="0" borderId="3" xfId="52" applyNumberFormat="1" applyFont="1" applyFill="1" applyBorder="1" applyAlignment="1" applyProtection="1">
      <alignment horizontal="left" vertical="center" wrapText="1"/>
      <protection locked="0"/>
    </xf>
    <xf numFmtId="0" fontId="7" fillId="0" borderId="3" xfId="50" applyNumberFormat="1" applyFont="1" applyFill="1" applyBorder="1" applyAlignment="1" applyProtection="1">
      <alignment horizontal="left" vertical="center" wrapText="1"/>
    </xf>
    <xf numFmtId="0" fontId="7" fillId="0" borderId="3" xfId="5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2" applyNumberFormat="1" applyFont="1" applyFill="1" applyBorder="1" applyAlignment="1" applyProtection="1">
      <alignment horizontal="left" vertical="center" wrapText="1"/>
    </xf>
    <xf numFmtId="0" fontId="7" fillId="0" borderId="3" xfId="52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>
      <alignment horizontal="center" vertical="center"/>
    </xf>
    <xf numFmtId="49" fontId="7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52" applyFont="1" applyFill="1" applyBorder="1" applyAlignment="1">
      <alignment horizontal="left" vertical="center" wrapText="1"/>
      <protection locked="0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49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1" xfId="52" applyNumberFormat="1" applyFont="1" applyFill="1" applyBorder="1" applyAlignment="1">
      <alignment horizontal="center" vertical="center" wrapText="1"/>
      <protection locked="0"/>
    </xf>
    <xf numFmtId="0" fontId="7" fillId="0" borderId="4" xfId="52" applyNumberFormat="1" applyFont="1" applyFill="1" applyBorder="1" applyAlignment="1">
      <alignment horizontal="center" vertical="center" wrapText="1"/>
      <protection locked="0"/>
    </xf>
    <xf numFmtId="0" fontId="7" fillId="0" borderId="2" xfId="52" applyNumberFormat="1" applyFont="1" applyFill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 applyProtection="1">
      <alignment horizontal="left" vertical="center" wrapText="1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49" fontId="7" fillId="0" borderId="3" xfId="51" applyNumberFormat="1" applyFont="1" applyFill="1" applyBorder="1" applyAlignment="1" applyProtection="1">
      <alignment horizontal="left" vertical="center" wrapText="1"/>
    </xf>
    <xf numFmtId="0" fontId="7" fillId="0" borderId="3" xfId="5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51" applyFont="1" applyFill="1" applyBorder="1" applyAlignment="1" applyProtection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2" fillId="0" borderId="3" xfId="5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8_21" xfId="49"/>
    <cellStyle name="常规_Sheet1" xfId="50"/>
    <cellStyle name="Normal_Sheet1" xfId="51"/>
    <cellStyle name="常规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5"/>
  <sheetViews>
    <sheetView tabSelected="1" zoomScale="90" zoomScaleNormal="90" workbookViewId="0">
      <pane xSplit="9" ySplit="4" topLeftCell="J5" activePane="bottomRight" state="frozen"/>
      <selection/>
      <selection pane="topRight"/>
      <selection pane="bottomLeft"/>
      <selection pane="bottomRight" activeCell="P13" sqref="P13"/>
    </sheetView>
  </sheetViews>
  <sheetFormatPr defaultColWidth="9" defaultRowHeight="13.5"/>
  <cols>
    <col min="1" max="1" width="5.38333333333333" style="11" customWidth="1"/>
    <col min="2" max="2" width="10.5" style="12" customWidth="1"/>
    <col min="3" max="3" width="11.375" style="13" customWidth="1"/>
    <col min="4" max="4" width="12.375" style="14" customWidth="1"/>
    <col min="5" max="5" width="5.83333333333333" style="11" customWidth="1"/>
    <col min="6" max="7" width="9" style="11"/>
    <col min="8" max="8" width="16.2416666666667" style="15" customWidth="1"/>
    <col min="9" max="9" width="11.875" style="14" customWidth="1"/>
    <col min="10" max="16384" width="9" style="1"/>
  </cols>
  <sheetData>
    <row r="1" s="1" customFormat="1" ht="23.1" customHeight="1" spans="1:9">
      <c r="A1" s="16" t="s">
        <v>0</v>
      </c>
      <c r="B1" s="16"/>
      <c r="C1" s="16"/>
      <c r="D1" s="17"/>
      <c r="E1" s="11"/>
      <c r="F1" s="11"/>
      <c r="G1" s="11"/>
      <c r="H1" s="16"/>
      <c r="I1" s="63"/>
    </row>
    <row r="2" s="1" customFormat="1" ht="39" customHeight="1" spans="1:9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="2" customFormat="1" ht="27" customHeight="1" spans="1:9">
      <c r="A3" s="19" t="s">
        <v>2</v>
      </c>
      <c r="B3" s="19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</row>
    <row r="4" s="3" customFormat="1" ht="37" customHeight="1" spans="1:9">
      <c r="A4" s="21"/>
      <c r="B4" s="21"/>
      <c r="C4" s="22"/>
      <c r="D4" s="22"/>
      <c r="E4" s="22"/>
      <c r="F4" s="22"/>
      <c r="G4" s="22"/>
      <c r="H4" s="22"/>
      <c r="I4" s="22"/>
    </row>
    <row r="5" s="4" customFormat="1" ht="27" customHeight="1" spans="1:9">
      <c r="A5" s="23">
        <v>1</v>
      </c>
      <c r="B5" s="24">
        <v>270800007</v>
      </c>
      <c r="C5" s="25" t="s">
        <v>11</v>
      </c>
      <c r="D5" s="26" t="s">
        <v>12</v>
      </c>
      <c r="E5" s="27">
        <v>1</v>
      </c>
      <c r="F5" s="27">
        <v>174</v>
      </c>
      <c r="G5" s="27">
        <v>174</v>
      </c>
      <c r="H5" s="28"/>
      <c r="I5" s="26"/>
    </row>
    <row r="6" s="4" customFormat="1" ht="14.25" spans="1:9">
      <c r="A6" s="23">
        <v>2</v>
      </c>
      <c r="B6" s="29">
        <v>270300001</v>
      </c>
      <c r="C6" s="30" t="s">
        <v>13</v>
      </c>
      <c r="D6" s="31" t="s">
        <v>14</v>
      </c>
      <c r="E6" s="27">
        <v>1</v>
      </c>
      <c r="F6" s="27">
        <v>108</v>
      </c>
      <c r="G6" s="32">
        <f>F6*E6+F7*E7+F8*E8+F9*E9</f>
        <v>1117.3</v>
      </c>
      <c r="H6" s="28" t="s">
        <v>15</v>
      </c>
      <c r="I6" s="64"/>
    </row>
    <row r="7" s="4" customFormat="1" ht="14.25" spans="1:9">
      <c r="A7" s="23"/>
      <c r="B7" s="29">
        <v>270500001</v>
      </c>
      <c r="C7" s="30"/>
      <c r="D7" s="31"/>
      <c r="E7" s="27">
        <v>3</v>
      </c>
      <c r="F7" s="27">
        <v>51</v>
      </c>
      <c r="G7" s="33"/>
      <c r="H7" s="28"/>
      <c r="I7" s="65"/>
    </row>
    <row r="8" s="5" customFormat="1" ht="12" spans="1:9">
      <c r="A8" s="23"/>
      <c r="B8" s="34">
        <v>270500003</v>
      </c>
      <c r="C8" s="30"/>
      <c r="D8" s="31" t="s">
        <v>16</v>
      </c>
      <c r="E8" s="27">
        <v>7</v>
      </c>
      <c r="F8" s="27">
        <v>116.9</v>
      </c>
      <c r="G8" s="33"/>
      <c r="H8" s="28"/>
      <c r="I8" s="65"/>
    </row>
    <row r="9" s="4" customFormat="1" ht="14.25" spans="1:9">
      <c r="A9" s="23"/>
      <c r="B9" s="34">
        <v>270800006</v>
      </c>
      <c r="C9" s="30"/>
      <c r="D9" s="31" t="s">
        <v>17</v>
      </c>
      <c r="E9" s="27">
        <v>4</v>
      </c>
      <c r="F9" s="27">
        <v>9.5</v>
      </c>
      <c r="G9" s="35"/>
      <c r="H9" s="28"/>
      <c r="I9" s="66"/>
    </row>
    <row r="10" s="6" customFormat="1" ht="24" spans="1:9">
      <c r="A10" s="23">
        <v>3</v>
      </c>
      <c r="B10" s="36">
        <v>270600001</v>
      </c>
      <c r="C10" s="37" t="s">
        <v>18</v>
      </c>
      <c r="D10" s="31" t="s">
        <v>19</v>
      </c>
      <c r="E10" s="27">
        <v>1</v>
      </c>
      <c r="F10" s="27">
        <v>276</v>
      </c>
      <c r="G10" s="27">
        <v>276</v>
      </c>
      <c r="H10" s="38"/>
      <c r="I10" s="31"/>
    </row>
    <row r="11" s="5" customFormat="1" ht="30" customHeight="1" spans="1:9">
      <c r="A11" s="39">
        <v>4</v>
      </c>
      <c r="B11" s="29">
        <v>270500002</v>
      </c>
      <c r="C11" s="40" t="s">
        <v>20</v>
      </c>
      <c r="D11" s="31" t="s">
        <v>21</v>
      </c>
      <c r="E11" s="27">
        <v>1</v>
      </c>
      <c r="F11" s="27">
        <v>138.6</v>
      </c>
      <c r="G11" s="27">
        <v>138.6</v>
      </c>
      <c r="H11" s="41" t="s">
        <v>22</v>
      </c>
      <c r="I11" s="31"/>
    </row>
    <row r="12" s="7" customFormat="1" ht="61" customHeight="1" spans="1:10">
      <c r="A12" s="23">
        <v>5</v>
      </c>
      <c r="B12" s="42" t="s">
        <v>23</v>
      </c>
      <c r="C12" s="42" t="s">
        <v>24</v>
      </c>
      <c r="D12" s="43" t="s">
        <v>25</v>
      </c>
      <c r="E12" s="27">
        <v>1</v>
      </c>
      <c r="F12" s="43">
        <v>2000.4</v>
      </c>
      <c r="G12" s="43">
        <v>2000.4</v>
      </c>
      <c r="H12" s="42" t="s">
        <v>26</v>
      </c>
      <c r="I12" s="67" t="s">
        <v>27</v>
      </c>
      <c r="J12" s="5"/>
    </row>
    <row r="13" s="7" customFormat="1" ht="63" customHeight="1" spans="1:10">
      <c r="A13" s="39">
        <v>6</v>
      </c>
      <c r="B13" s="42" t="s">
        <v>23</v>
      </c>
      <c r="C13" s="42" t="s">
        <v>28</v>
      </c>
      <c r="D13" s="43" t="s">
        <v>25</v>
      </c>
      <c r="E13" s="27">
        <v>1</v>
      </c>
      <c r="F13" s="43">
        <v>2000.4</v>
      </c>
      <c r="G13" s="43">
        <v>2000.4</v>
      </c>
      <c r="H13" s="42" t="s">
        <v>29</v>
      </c>
      <c r="I13" s="67" t="s">
        <v>27</v>
      </c>
      <c r="J13" s="5"/>
    </row>
    <row r="14" s="7" customFormat="1" ht="27" customHeight="1" spans="1:10">
      <c r="A14" s="23">
        <v>7</v>
      </c>
      <c r="B14" s="42" t="s">
        <v>23</v>
      </c>
      <c r="C14" s="42" t="s">
        <v>30</v>
      </c>
      <c r="D14" s="43" t="s">
        <v>25</v>
      </c>
      <c r="E14" s="27">
        <v>1</v>
      </c>
      <c r="F14" s="43">
        <v>2000.4</v>
      </c>
      <c r="G14" s="43">
        <v>2000.4</v>
      </c>
      <c r="H14" s="44" t="s">
        <v>31</v>
      </c>
      <c r="I14" s="68" t="s">
        <v>27</v>
      </c>
      <c r="J14" s="5"/>
    </row>
    <row r="15" s="7" customFormat="1" ht="30.95" customHeight="1" spans="1:10">
      <c r="A15" s="39">
        <v>8</v>
      </c>
      <c r="B15" s="42" t="s">
        <v>23</v>
      </c>
      <c r="C15" s="42" t="s">
        <v>32</v>
      </c>
      <c r="D15" s="43" t="s">
        <v>25</v>
      </c>
      <c r="E15" s="27">
        <v>1</v>
      </c>
      <c r="F15" s="43">
        <v>2000.4</v>
      </c>
      <c r="G15" s="43">
        <v>2000.4</v>
      </c>
      <c r="H15" s="45"/>
      <c r="I15" s="69"/>
      <c r="J15" s="5"/>
    </row>
    <row r="16" s="7" customFormat="1" ht="27" customHeight="1" spans="1:10">
      <c r="A16" s="23">
        <v>9</v>
      </c>
      <c r="B16" s="42" t="s">
        <v>23</v>
      </c>
      <c r="C16" s="42" t="s">
        <v>33</v>
      </c>
      <c r="D16" s="43" t="s">
        <v>25</v>
      </c>
      <c r="E16" s="27">
        <v>1</v>
      </c>
      <c r="F16" s="43">
        <v>2000.4</v>
      </c>
      <c r="G16" s="43">
        <v>2000.4</v>
      </c>
      <c r="H16" s="46"/>
      <c r="I16" s="70"/>
      <c r="J16" s="5"/>
    </row>
    <row r="17" s="7" customFormat="1" ht="58" customHeight="1" spans="1:10">
      <c r="A17" s="39">
        <v>10</v>
      </c>
      <c r="B17" s="42" t="s">
        <v>34</v>
      </c>
      <c r="C17" s="42" t="s">
        <v>35</v>
      </c>
      <c r="D17" s="43" t="s">
        <v>36</v>
      </c>
      <c r="E17" s="27">
        <v>1</v>
      </c>
      <c r="F17" s="43">
        <v>2237</v>
      </c>
      <c r="G17" s="43">
        <v>2237</v>
      </c>
      <c r="H17" s="42" t="s">
        <v>37</v>
      </c>
      <c r="I17" s="67" t="s">
        <v>38</v>
      </c>
      <c r="J17" s="5"/>
    </row>
    <row r="18" s="7" customFormat="1" ht="36" customHeight="1" spans="1:10">
      <c r="A18" s="23">
        <v>11</v>
      </c>
      <c r="B18" s="42" t="s">
        <v>39</v>
      </c>
      <c r="C18" s="47" t="s">
        <v>40</v>
      </c>
      <c r="D18" s="43" t="s">
        <v>41</v>
      </c>
      <c r="E18" s="27">
        <v>1</v>
      </c>
      <c r="F18" s="43">
        <v>1050</v>
      </c>
      <c r="G18" s="43">
        <v>1050</v>
      </c>
      <c r="H18" s="48" t="s">
        <v>42</v>
      </c>
      <c r="I18" s="68" t="s">
        <v>38</v>
      </c>
      <c r="J18" s="5"/>
    </row>
    <row r="19" s="7" customFormat="1" ht="35.1" customHeight="1" spans="1:10">
      <c r="A19" s="39">
        <v>12</v>
      </c>
      <c r="B19" s="42" t="s">
        <v>39</v>
      </c>
      <c r="C19" s="42" t="s">
        <v>43</v>
      </c>
      <c r="D19" s="43" t="s">
        <v>41</v>
      </c>
      <c r="E19" s="27">
        <v>1</v>
      </c>
      <c r="F19" s="43">
        <v>1050</v>
      </c>
      <c r="G19" s="43">
        <v>1050</v>
      </c>
      <c r="H19" s="49"/>
      <c r="I19" s="70"/>
      <c r="J19" s="5"/>
    </row>
    <row r="20" s="4" customFormat="1" ht="36" spans="1:9">
      <c r="A20" s="23">
        <v>13</v>
      </c>
      <c r="B20" s="39" t="s">
        <v>44</v>
      </c>
      <c r="C20" s="30" t="s">
        <v>45</v>
      </c>
      <c r="D20" s="39" t="s">
        <v>46</v>
      </c>
      <c r="E20" s="27">
        <v>1</v>
      </c>
      <c r="F20" s="27">
        <v>30</v>
      </c>
      <c r="G20" s="27">
        <v>30</v>
      </c>
      <c r="H20" s="39"/>
      <c r="I20" s="39" t="s">
        <v>47</v>
      </c>
    </row>
    <row r="21" s="8" customFormat="1" ht="36" spans="1:9">
      <c r="A21" s="39">
        <v>14</v>
      </c>
      <c r="B21" s="39" t="s">
        <v>48</v>
      </c>
      <c r="C21" s="30" t="s">
        <v>49</v>
      </c>
      <c r="D21" s="39" t="s">
        <v>50</v>
      </c>
      <c r="E21" s="27">
        <v>1</v>
      </c>
      <c r="F21" s="27">
        <v>43</v>
      </c>
      <c r="G21" s="27">
        <v>43</v>
      </c>
      <c r="H21" s="39"/>
      <c r="I21" s="39" t="s">
        <v>47</v>
      </c>
    </row>
    <row r="22" s="8" customFormat="1" ht="36" spans="1:9">
      <c r="A22" s="23">
        <v>15</v>
      </c>
      <c r="B22" s="39" t="s">
        <v>51</v>
      </c>
      <c r="C22" s="30" t="s">
        <v>52</v>
      </c>
      <c r="D22" s="39" t="s">
        <v>50</v>
      </c>
      <c r="E22" s="27">
        <v>2</v>
      </c>
      <c r="F22" s="27">
        <v>53</v>
      </c>
      <c r="G22" s="27">
        <v>106</v>
      </c>
      <c r="H22" s="39"/>
      <c r="I22" s="39" t="s">
        <v>47</v>
      </c>
    </row>
    <row r="23" s="8" customFormat="1" ht="36" spans="1:9">
      <c r="A23" s="39">
        <v>16</v>
      </c>
      <c r="B23" s="39" t="s">
        <v>53</v>
      </c>
      <c r="C23" s="30" t="s">
        <v>54</v>
      </c>
      <c r="D23" s="39" t="s">
        <v>50</v>
      </c>
      <c r="E23" s="27">
        <v>1</v>
      </c>
      <c r="F23" s="27">
        <v>69</v>
      </c>
      <c r="G23" s="27">
        <v>69</v>
      </c>
      <c r="H23" s="39"/>
      <c r="I23" s="39" t="s">
        <v>47</v>
      </c>
    </row>
    <row r="24" s="8" customFormat="1" ht="36" spans="1:9">
      <c r="A24" s="23">
        <v>17</v>
      </c>
      <c r="B24" s="39" t="s">
        <v>55</v>
      </c>
      <c r="C24" s="30" t="s">
        <v>56</v>
      </c>
      <c r="D24" s="39" t="s">
        <v>50</v>
      </c>
      <c r="E24" s="27">
        <v>1</v>
      </c>
      <c r="F24" s="27">
        <v>54</v>
      </c>
      <c r="G24" s="27">
        <v>54</v>
      </c>
      <c r="H24" s="39"/>
      <c r="I24" s="39" t="s">
        <v>47</v>
      </c>
    </row>
    <row r="25" s="8" customFormat="1" ht="39" customHeight="1" spans="1:9">
      <c r="A25" s="39">
        <v>18</v>
      </c>
      <c r="B25" s="40" t="s">
        <v>57</v>
      </c>
      <c r="C25" s="34" t="s">
        <v>58</v>
      </c>
      <c r="D25" s="31" t="s">
        <v>59</v>
      </c>
      <c r="E25" s="27">
        <v>1</v>
      </c>
      <c r="F25" s="27">
        <v>75</v>
      </c>
      <c r="G25" s="27">
        <v>75</v>
      </c>
      <c r="H25" s="31"/>
      <c r="I25" s="39" t="s">
        <v>47</v>
      </c>
    </row>
    <row r="26" s="8" customFormat="1" ht="36" spans="1:9">
      <c r="A26" s="23">
        <v>19</v>
      </c>
      <c r="B26" s="40" t="s">
        <v>60</v>
      </c>
      <c r="C26" s="34" t="s">
        <v>61</v>
      </c>
      <c r="D26" s="31" t="s">
        <v>59</v>
      </c>
      <c r="E26" s="27">
        <v>1</v>
      </c>
      <c r="F26" s="27">
        <v>75</v>
      </c>
      <c r="G26" s="27">
        <v>75</v>
      </c>
      <c r="H26" s="31"/>
      <c r="I26" s="39" t="s">
        <v>47</v>
      </c>
    </row>
    <row r="27" s="8" customFormat="1" ht="36" spans="1:9">
      <c r="A27" s="39">
        <v>20</v>
      </c>
      <c r="B27" s="36" t="s">
        <v>62</v>
      </c>
      <c r="C27" s="34" t="s">
        <v>63</v>
      </c>
      <c r="D27" s="31" t="s">
        <v>59</v>
      </c>
      <c r="E27" s="27">
        <v>1</v>
      </c>
      <c r="F27" s="27">
        <v>72</v>
      </c>
      <c r="G27" s="27">
        <v>72</v>
      </c>
      <c r="H27" s="31"/>
      <c r="I27" s="39" t="s">
        <v>47</v>
      </c>
    </row>
    <row r="28" s="8" customFormat="1" ht="36" spans="1:9">
      <c r="A28" s="23">
        <v>21</v>
      </c>
      <c r="B28" s="39" t="s">
        <v>64</v>
      </c>
      <c r="C28" s="30" t="s">
        <v>65</v>
      </c>
      <c r="D28" s="39"/>
      <c r="E28" s="27">
        <v>2</v>
      </c>
      <c r="F28" s="27">
        <v>90</v>
      </c>
      <c r="G28" s="27">
        <v>180</v>
      </c>
      <c r="H28" s="39"/>
      <c r="I28" s="39" t="s">
        <v>47</v>
      </c>
    </row>
    <row r="29" s="8" customFormat="1" ht="36" spans="1:9">
      <c r="A29" s="39">
        <v>22</v>
      </c>
      <c r="B29" s="39" t="s">
        <v>66</v>
      </c>
      <c r="C29" s="30" t="s">
        <v>67</v>
      </c>
      <c r="D29" s="31" t="s">
        <v>68</v>
      </c>
      <c r="E29" s="27">
        <v>1</v>
      </c>
      <c r="F29" s="27">
        <v>41.4</v>
      </c>
      <c r="G29" s="27">
        <v>41.4</v>
      </c>
      <c r="H29" s="39"/>
      <c r="I29" s="39" t="s">
        <v>47</v>
      </c>
    </row>
    <row r="30" s="8" customFormat="1" ht="36" spans="1:9">
      <c r="A30" s="23">
        <v>23</v>
      </c>
      <c r="B30" s="39" t="s">
        <v>69</v>
      </c>
      <c r="C30" s="30" t="s">
        <v>70</v>
      </c>
      <c r="D30" s="39" t="s">
        <v>50</v>
      </c>
      <c r="E30" s="27">
        <v>1</v>
      </c>
      <c r="F30" s="27">
        <v>53</v>
      </c>
      <c r="G30" s="27">
        <v>53</v>
      </c>
      <c r="H30" s="39"/>
      <c r="I30" s="39" t="s">
        <v>71</v>
      </c>
    </row>
    <row r="31" s="8" customFormat="1" ht="36" spans="1:9">
      <c r="A31" s="39">
        <v>24</v>
      </c>
      <c r="B31" s="39" t="s">
        <v>72</v>
      </c>
      <c r="C31" s="30" t="s">
        <v>73</v>
      </c>
      <c r="D31" s="39" t="s">
        <v>50</v>
      </c>
      <c r="E31" s="27">
        <v>1</v>
      </c>
      <c r="F31" s="27">
        <v>90</v>
      </c>
      <c r="G31" s="27">
        <v>90</v>
      </c>
      <c r="H31" s="39"/>
      <c r="I31" s="39" t="s">
        <v>71</v>
      </c>
    </row>
    <row r="32" s="8" customFormat="1" ht="36" spans="1:9">
      <c r="A32" s="23">
        <v>25</v>
      </c>
      <c r="B32" s="50">
        <v>250311007</v>
      </c>
      <c r="C32" s="30" t="s">
        <v>74</v>
      </c>
      <c r="D32" s="51"/>
      <c r="E32" s="27">
        <v>1</v>
      </c>
      <c r="F32" s="27">
        <v>78</v>
      </c>
      <c r="G32" s="27">
        <v>78</v>
      </c>
      <c r="H32" s="39"/>
      <c r="I32" s="39" t="s">
        <v>71</v>
      </c>
    </row>
    <row r="33" s="8" customFormat="1" ht="36" spans="1:9">
      <c r="A33" s="39">
        <v>26</v>
      </c>
      <c r="B33" s="39" t="s">
        <v>64</v>
      </c>
      <c r="C33" s="30" t="s">
        <v>75</v>
      </c>
      <c r="D33" s="51"/>
      <c r="E33" s="27">
        <v>1</v>
      </c>
      <c r="F33" s="27">
        <v>90</v>
      </c>
      <c r="G33" s="27">
        <v>90</v>
      </c>
      <c r="H33" s="39"/>
      <c r="I33" s="39" t="s">
        <v>71</v>
      </c>
    </row>
    <row r="34" s="8" customFormat="1" ht="23" customHeight="1" spans="1:9">
      <c r="A34" s="52">
        <v>27</v>
      </c>
      <c r="B34" s="39" t="s">
        <v>76</v>
      </c>
      <c r="C34" s="52" t="s">
        <v>77</v>
      </c>
      <c r="D34" s="39" t="s">
        <v>78</v>
      </c>
      <c r="E34" s="27">
        <v>29</v>
      </c>
      <c r="F34" s="27">
        <v>8.5</v>
      </c>
      <c r="G34" s="32">
        <f>F34*29+F35*E35</f>
        <v>319.6</v>
      </c>
      <c r="H34" s="39"/>
      <c r="I34" s="39"/>
    </row>
    <row r="35" s="8" customFormat="1" ht="30" customHeight="1" spans="1:9">
      <c r="A35" s="53"/>
      <c r="B35" s="39"/>
      <c r="C35" s="53"/>
      <c r="D35" s="39"/>
      <c r="E35" s="27">
        <v>17</v>
      </c>
      <c r="F35" s="27">
        <v>4.3</v>
      </c>
      <c r="G35" s="35"/>
      <c r="H35" s="39"/>
      <c r="I35" s="39"/>
    </row>
    <row r="36" s="8" customFormat="1" ht="24" customHeight="1" spans="1:9">
      <c r="A36" s="54">
        <v>28</v>
      </c>
      <c r="B36" s="39" t="s">
        <v>76</v>
      </c>
      <c r="C36" s="52" t="s">
        <v>79</v>
      </c>
      <c r="D36" s="39" t="s">
        <v>78</v>
      </c>
      <c r="E36" s="27">
        <v>17</v>
      </c>
      <c r="F36" s="27">
        <v>4.3</v>
      </c>
      <c r="G36" s="32">
        <v>319.6</v>
      </c>
      <c r="H36" s="39"/>
      <c r="I36" s="39"/>
    </row>
    <row r="37" s="8" customFormat="1" ht="24" customHeight="1" spans="1:9">
      <c r="A37" s="55"/>
      <c r="B37" s="39"/>
      <c r="C37" s="53"/>
      <c r="D37" s="39"/>
      <c r="E37" s="27">
        <v>29</v>
      </c>
      <c r="F37" s="27">
        <v>8.5</v>
      </c>
      <c r="G37" s="35"/>
      <c r="H37" s="39"/>
      <c r="I37" s="39"/>
    </row>
    <row r="38" s="8" customFormat="1" ht="29" customHeight="1" spans="1:9">
      <c r="A38" s="23">
        <v>29</v>
      </c>
      <c r="B38" s="39" t="s">
        <v>76</v>
      </c>
      <c r="C38" s="30" t="s">
        <v>80</v>
      </c>
      <c r="D38" s="39" t="s">
        <v>81</v>
      </c>
      <c r="E38" s="27">
        <v>17</v>
      </c>
      <c r="F38" s="27">
        <v>4.3</v>
      </c>
      <c r="G38" s="32">
        <v>319.6</v>
      </c>
      <c r="H38" s="39"/>
      <c r="I38" s="39"/>
    </row>
    <row r="39" s="8" customFormat="1" ht="29" customHeight="1" spans="1:9">
      <c r="A39" s="23"/>
      <c r="B39" s="39"/>
      <c r="C39" s="30"/>
      <c r="D39" s="39"/>
      <c r="E39" s="27">
        <v>29</v>
      </c>
      <c r="F39" s="27">
        <v>8.5</v>
      </c>
      <c r="G39" s="35"/>
      <c r="H39" s="39"/>
      <c r="I39" s="39"/>
    </row>
    <row r="40" s="8" customFormat="1" ht="24" customHeight="1" spans="1:9">
      <c r="A40" s="23">
        <v>30</v>
      </c>
      <c r="B40" s="56">
        <v>250307029</v>
      </c>
      <c r="C40" s="25" t="s">
        <v>82</v>
      </c>
      <c r="D40" s="26"/>
      <c r="E40" s="27">
        <v>1</v>
      </c>
      <c r="F40" s="27">
        <v>60</v>
      </c>
      <c r="G40" s="27">
        <v>60</v>
      </c>
      <c r="H40" s="28"/>
      <c r="I40" s="26" t="s">
        <v>71</v>
      </c>
    </row>
    <row r="41" s="8" customFormat="1" ht="47" customHeight="1" spans="1:9">
      <c r="A41" s="39">
        <v>31</v>
      </c>
      <c r="B41" s="39" t="s">
        <v>83</v>
      </c>
      <c r="C41" s="30" t="s">
        <v>84</v>
      </c>
      <c r="D41" s="39" t="s">
        <v>46</v>
      </c>
      <c r="E41" s="27">
        <v>1</v>
      </c>
      <c r="F41" s="27">
        <v>21</v>
      </c>
      <c r="G41" s="27">
        <v>21</v>
      </c>
      <c r="H41" s="39"/>
      <c r="I41" s="26" t="s">
        <v>71</v>
      </c>
    </row>
    <row r="42" s="8" customFormat="1" ht="24" customHeight="1" spans="1:9">
      <c r="A42" s="23">
        <v>32</v>
      </c>
      <c r="B42" s="39">
        <v>250305029</v>
      </c>
      <c r="C42" s="30" t="s">
        <v>85</v>
      </c>
      <c r="D42" s="39"/>
      <c r="E42" s="27">
        <v>1</v>
      </c>
      <c r="F42" s="27">
        <v>18</v>
      </c>
      <c r="G42" s="27">
        <v>18</v>
      </c>
      <c r="H42" s="39"/>
      <c r="I42" s="26" t="s">
        <v>71</v>
      </c>
    </row>
    <row r="43" s="8" customFormat="1" ht="36" customHeight="1" spans="1:9">
      <c r="A43" s="39">
        <v>33</v>
      </c>
      <c r="B43" s="50">
        <v>250501041</v>
      </c>
      <c r="C43" s="30" t="s">
        <v>86</v>
      </c>
      <c r="D43" s="39" t="s">
        <v>87</v>
      </c>
      <c r="E43" s="27">
        <v>1</v>
      </c>
      <c r="F43" s="27">
        <v>134</v>
      </c>
      <c r="G43" s="27">
        <v>134</v>
      </c>
      <c r="H43" s="39"/>
      <c r="I43" s="39"/>
    </row>
    <row r="44" s="8" customFormat="1" ht="51" customHeight="1" spans="1:9">
      <c r="A44" s="23">
        <v>34</v>
      </c>
      <c r="B44" s="39" t="s">
        <v>88</v>
      </c>
      <c r="C44" s="30" t="s">
        <v>89</v>
      </c>
      <c r="D44" s="39" t="s">
        <v>87</v>
      </c>
      <c r="E44" s="57">
        <v>1</v>
      </c>
      <c r="F44" s="57">
        <v>221</v>
      </c>
      <c r="G44" s="57">
        <v>221</v>
      </c>
      <c r="H44" s="39"/>
      <c r="I44" s="39"/>
    </row>
    <row r="45" s="8" customFormat="1" ht="38" customHeight="1" spans="1:9">
      <c r="A45" s="39">
        <v>35</v>
      </c>
      <c r="B45" s="39">
        <v>250403011</v>
      </c>
      <c r="C45" s="30" t="s">
        <v>90</v>
      </c>
      <c r="D45" s="39"/>
      <c r="E45" s="27">
        <v>1</v>
      </c>
      <c r="F45" s="27">
        <v>27</v>
      </c>
      <c r="G45" s="27">
        <v>27</v>
      </c>
      <c r="H45" s="39"/>
      <c r="I45" s="39"/>
    </row>
    <row r="46" s="8" customFormat="1" ht="24" spans="1:9">
      <c r="A46" s="23">
        <v>36</v>
      </c>
      <c r="B46" s="39" t="s">
        <v>91</v>
      </c>
      <c r="C46" s="30" t="s">
        <v>92</v>
      </c>
      <c r="D46" s="39" t="s">
        <v>87</v>
      </c>
      <c r="E46" s="27">
        <v>1</v>
      </c>
      <c r="F46" s="27">
        <v>304</v>
      </c>
      <c r="G46" s="27">
        <v>304</v>
      </c>
      <c r="H46" s="39"/>
      <c r="I46" s="39"/>
    </row>
    <row r="47" s="8" customFormat="1" ht="36" spans="1:9">
      <c r="A47" s="39">
        <v>37</v>
      </c>
      <c r="B47" s="58" t="s">
        <v>93</v>
      </c>
      <c r="C47" s="59" t="s">
        <v>94</v>
      </c>
      <c r="D47" s="39" t="s">
        <v>41</v>
      </c>
      <c r="E47" s="57">
        <v>2</v>
      </c>
      <c r="F47" s="57">
        <v>230</v>
      </c>
      <c r="G47" s="60">
        <v>460</v>
      </c>
      <c r="H47" s="39"/>
      <c r="I47" s="26"/>
    </row>
    <row r="48" s="8" customFormat="1" ht="36" spans="1:9">
      <c r="A48" s="23">
        <v>38</v>
      </c>
      <c r="B48" s="58" t="s">
        <v>95</v>
      </c>
      <c r="C48" s="59" t="s">
        <v>96</v>
      </c>
      <c r="D48" s="39"/>
      <c r="E48" s="27">
        <v>3</v>
      </c>
      <c r="F48" s="27">
        <v>129</v>
      </c>
      <c r="G48" s="27">
        <f t="shared" ref="G48:G55" si="0">E48*F48</f>
        <v>387</v>
      </c>
      <c r="H48" s="39"/>
      <c r="I48" s="39"/>
    </row>
    <row r="49" s="8" customFormat="1" ht="36" spans="1:9">
      <c r="A49" s="39">
        <v>39</v>
      </c>
      <c r="B49" s="39" t="s">
        <v>93</v>
      </c>
      <c r="C49" s="59" t="s">
        <v>97</v>
      </c>
      <c r="D49" s="39" t="s">
        <v>41</v>
      </c>
      <c r="E49" s="27">
        <v>2</v>
      </c>
      <c r="F49" s="27">
        <v>230</v>
      </c>
      <c r="G49" s="27">
        <f t="shared" si="0"/>
        <v>460</v>
      </c>
      <c r="H49" s="39"/>
      <c r="I49" s="39"/>
    </row>
    <row r="50" s="8" customFormat="1" ht="48" spans="1:9">
      <c r="A50" s="23">
        <v>40</v>
      </c>
      <c r="B50" s="61">
        <v>270700003</v>
      </c>
      <c r="C50" s="30" t="s">
        <v>98</v>
      </c>
      <c r="D50" s="39" t="s">
        <v>99</v>
      </c>
      <c r="E50" s="27">
        <v>2</v>
      </c>
      <c r="F50" s="27">
        <v>223.7</v>
      </c>
      <c r="G50" s="27">
        <f t="shared" si="0"/>
        <v>447.4</v>
      </c>
      <c r="H50" s="39"/>
      <c r="I50" s="39"/>
    </row>
    <row r="51" s="8" customFormat="1" ht="30" customHeight="1" spans="1:9">
      <c r="A51" s="39">
        <v>41</v>
      </c>
      <c r="B51" s="50">
        <v>250403056</v>
      </c>
      <c r="C51" s="30" t="s">
        <v>100</v>
      </c>
      <c r="D51" s="39"/>
      <c r="E51" s="27">
        <v>1</v>
      </c>
      <c r="F51" s="27">
        <v>25.6</v>
      </c>
      <c r="G51" s="27">
        <f t="shared" si="0"/>
        <v>25.6</v>
      </c>
      <c r="H51" s="39"/>
      <c r="I51" s="39"/>
    </row>
    <row r="52" s="8" customFormat="1" ht="36" spans="1:9">
      <c r="A52" s="23">
        <v>42</v>
      </c>
      <c r="B52" s="50">
        <v>250403026</v>
      </c>
      <c r="C52" s="30" t="s">
        <v>101</v>
      </c>
      <c r="D52" s="39"/>
      <c r="E52" s="27">
        <v>1</v>
      </c>
      <c r="F52" s="27">
        <v>36</v>
      </c>
      <c r="G52" s="27">
        <f t="shared" si="0"/>
        <v>36</v>
      </c>
      <c r="H52" s="39"/>
      <c r="I52" s="39" t="s">
        <v>71</v>
      </c>
    </row>
    <row r="53" s="8" customFormat="1" ht="36" spans="1:9">
      <c r="A53" s="39">
        <v>43</v>
      </c>
      <c r="B53" s="39" t="s">
        <v>102</v>
      </c>
      <c r="C53" s="30" t="s">
        <v>103</v>
      </c>
      <c r="D53" s="39" t="s">
        <v>46</v>
      </c>
      <c r="E53" s="27">
        <v>1</v>
      </c>
      <c r="F53" s="27">
        <v>18</v>
      </c>
      <c r="G53" s="27">
        <f t="shared" si="0"/>
        <v>18</v>
      </c>
      <c r="H53" s="39"/>
      <c r="I53" s="39" t="s">
        <v>71</v>
      </c>
    </row>
    <row r="54" s="8" customFormat="1" ht="24" spans="1:9">
      <c r="A54" s="23">
        <v>44</v>
      </c>
      <c r="B54" s="39" t="s">
        <v>104</v>
      </c>
      <c r="C54" s="30" t="s">
        <v>105</v>
      </c>
      <c r="D54" s="39" t="s">
        <v>87</v>
      </c>
      <c r="E54" s="27">
        <v>1</v>
      </c>
      <c r="F54" s="27">
        <v>72</v>
      </c>
      <c r="G54" s="27">
        <f t="shared" si="0"/>
        <v>72</v>
      </c>
      <c r="H54" s="39"/>
      <c r="I54" s="39"/>
    </row>
    <row r="55" s="8" customFormat="1" ht="28" customHeight="1" spans="1:9">
      <c r="A55" s="39">
        <v>45</v>
      </c>
      <c r="B55" s="39" t="s">
        <v>106</v>
      </c>
      <c r="C55" s="30" t="s">
        <v>107</v>
      </c>
      <c r="D55" s="39" t="s">
        <v>46</v>
      </c>
      <c r="E55" s="27">
        <v>1</v>
      </c>
      <c r="F55" s="27">
        <v>16</v>
      </c>
      <c r="G55" s="27">
        <f t="shared" si="0"/>
        <v>16</v>
      </c>
      <c r="H55" s="39"/>
      <c r="I55" s="39"/>
    </row>
    <row r="56" s="8" customFormat="1" ht="36" customHeight="1" spans="1:9">
      <c r="A56" s="23">
        <v>46</v>
      </c>
      <c r="B56" s="39" t="s">
        <v>108</v>
      </c>
      <c r="C56" s="30" t="s">
        <v>109</v>
      </c>
      <c r="D56" s="39" t="s">
        <v>46</v>
      </c>
      <c r="E56" s="27">
        <v>1</v>
      </c>
      <c r="F56" s="27">
        <v>24.3</v>
      </c>
      <c r="G56" s="32">
        <f>F56+F57*E57</f>
        <v>96.3</v>
      </c>
      <c r="H56" s="39"/>
      <c r="I56" s="39"/>
    </row>
    <row r="57" s="8" customFormat="1" ht="36" customHeight="1" spans="1:9">
      <c r="A57" s="23"/>
      <c r="B57" s="39"/>
      <c r="C57" s="30"/>
      <c r="D57" s="39"/>
      <c r="E57" s="27">
        <v>4</v>
      </c>
      <c r="F57" s="27">
        <v>18</v>
      </c>
      <c r="G57" s="35"/>
      <c r="H57" s="39"/>
      <c r="I57" s="39"/>
    </row>
    <row r="58" s="8" customFormat="1" spans="1:9">
      <c r="A58" s="39">
        <v>47</v>
      </c>
      <c r="B58" s="39" t="s">
        <v>110</v>
      </c>
      <c r="C58" s="30" t="s">
        <v>111</v>
      </c>
      <c r="D58" s="39" t="s">
        <v>46</v>
      </c>
      <c r="E58" s="27">
        <v>1</v>
      </c>
      <c r="F58" s="27">
        <v>24.3</v>
      </c>
      <c r="G58" s="32">
        <f>F58+F59*E59+F60</f>
        <v>76.3</v>
      </c>
      <c r="H58" s="39"/>
      <c r="I58" s="39"/>
    </row>
    <row r="59" s="8" customFormat="1" spans="1:9">
      <c r="A59" s="39"/>
      <c r="B59" s="39"/>
      <c r="C59" s="30"/>
      <c r="D59" s="39"/>
      <c r="E59" s="27">
        <v>2</v>
      </c>
      <c r="F59" s="27">
        <v>18</v>
      </c>
      <c r="G59" s="33"/>
      <c r="H59" s="39"/>
      <c r="I59" s="39"/>
    </row>
    <row r="60" s="8" customFormat="1" ht="30" customHeight="1" spans="1:9">
      <c r="A60" s="39"/>
      <c r="B60" s="39"/>
      <c r="C60" s="30"/>
      <c r="D60" s="39"/>
      <c r="E60" s="27">
        <v>1</v>
      </c>
      <c r="F60" s="27">
        <v>16</v>
      </c>
      <c r="G60" s="35"/>
      <c r="H60" s="39"/>
      <c r="I60" s="39"/>
    </row>
    <row r="61" s="8" customFormat="1" spans="1:9">
      <c r="A61" s="23">
        <v>48</v>
      </c>
      <c r="B61" s="62" t="s">
        <v>112</v>
      </c>
      <c r="C61" s="30" t="s">
        <v>113</v>
      </c>
      <c r="D61" s="39" t="s">
        <v>46</v>
      </c>
      <c r="E61" s="27">
        <v>1</v>
      </c>
      <c r="F61" s="27">
        <v>24.3</v>
      </c>
      <c r="G61" s="32">
        <f>F62*E62+F61</f>
        <v>60.3</v>
      </c>
      <c r="H61" s="39"/>
      <c r="I61" s="39"/>
    </row>
    <row r="62" s="8" customFormat="1" spans="1:9">
      <c r="A62" s="23"/>
      <c r="B62" s="62"/>
      <c r="C62" s="30"/>
      <c r="D62" s="39"/>
      <c r="E62" s="27">
        <v>2</v>
      </c>
      <c r="F62" s="27">
        <v>18</v>
      </c>
      <c r="G62" s="35"/>
      <c r="H62" s="39"/>
      <c r="I62" s="39"/>
    </row>
    <row r="63" s="8" customFormat="1" ht="36" spans="1:9">
      <c r="A63" s="39">
        <v>49</v>
      </c>
      <c r="B63" s="39" t="s">
        <v>114</v>
      </c>
      <c r="C63" s="30" t="s">
        <v>115</v>
      </c>
      <c r="D63" s="39"/>
      <c r="E63" s="27">
        <v>2</v>
      </c>
      <c r="F63" s="27">
        <v>60</v>
      </c>
      <c r="G63" s="27">
        <f>F63*E63</f>
        <v>120</v>
      </c>
      <c r="H63" s="39"/>
      <c r="I63" s="39" t="s">
        <v>71</v>
      </c>
    </row>
    <row r="64" s="8" customFormat="1" ht="36" spans="1:9">
      <c r="A64" s="23">
        <v>50</v>
      </c>
      <c r="B64" s="39" t="s">
        <v>116</v>
      </c>
      <c r="C64" s="30" t="s">
        <v>117</v>
      </c>
      <c r="D64" s="39" t="s">
        <v>46</v>
      </c>
      <c r="E64" s="27">
        <v>1</v>
      </c>
      <c r="F64" s="27">
        <v>43</v>
      </c>
      <c r="G64" s="27">
        <f>F64*E64</f>
        <v>43</v>
      </c>
      <c r="H64" s="39"/>
      <c r="I64" s="39" t="s">
        <v>71</v>
      </c>
    </row>
    <row r="65" s="8" customFormat="1" ht="36" spans="1:9">
      <c r="A65" s="39">
        <v>51</v>
      </c>
      <c r="B65" s="39" t="s">
        <v>118</v>
      </c>
      <c r="C65" s="30" t="s">
        <v>119</v>
      </c>
      <c r="D65" s="39"/>
      <c r="E65" s="27">
        <v>3</v>
      </c>
      <c r="F65" s="27">
        <v>46</v>
      </c>
      <c r="G65" s="27">
        <f>F65*E65</f>
        <v>138</v>
      </c>
      <c r="H65" s="39"/>
      <c r="I65" s="39" t="s">
        <v>71</v>
      </c>
    </row>
    <row r="66" s="8" customFormat="1" ht="18" customHeight="1" spans="1:9">
      <c r="A66" s="39">
        <v>52</v>
      </c>
      <c r="B66" s="39" t="s">
        <v>120</v>
      </c>
      <c r="C66" s="30" t="s">
        <v>121</v>
      </c>
      <c r="D66" s="39"/>
      <c r="E66" s="27">
        <v>1</v>
      </c>
      <c r="F66" s="71">
        <v>72</v>
      </c>
      <c r="G66" s="72">
        <f>F66+F67+F68*E68</f>
        <v>583.4</v>
      </c>
      <c r="H66" s="39"/>
      <c r="I66" s="52" t="s">
        <v>71</v>
      </c>
    </row>
    <row r="67" s="8" customFormat="1" ht="18" customHeight="1" spans="1:9">
      <c r="A67" s="39"/>
      <c r="B67" s="39"/>
      <c r="C67" s="30"/>
      <c r="D67" s="39"/>
      <c r="E67" s="27">
        <v>1</v>
      </c>
      <c r="F67" s="71">
        <v>64</v>
      </c>
      <c r="G67" s="73"/>
      <c r="H67" s="39"/>
      <c r="I67" s="83"/>
    </row>
    <row r="68" s="8" customFormat="1" ht="18" customHeight="1" spans="1:9">
      <c r="A68" s="39"/>
      <c r="B68" s="39"/>
      <c r="C68" s="30"/>
      <c r="D68" s="39"/>
      <c r="E68" s="27">
        <v>2</v>
      </c>
      <c r="F68" s="71">
        <v>223.7</v>
      </c>
      <c r="G68" s="74"/>
      <c r="H68" s="39"/>
      <c r="I68" s="53"/>
    </row>
    <row r="69" s="8" customFormat="1" ht="36" spans="1:9">
      <c r="A69" s="39">
        <v>53</v>
      </c>
      <c r="B69" s="39" t="s">
        <v>122</v>
      </c>
      <c r="C69" s="30" t="s">
        <v>123</v>
      </c>
      <c r="D69" s="39" t="s">
        <v>50</v>
      </c>
      <c r="E69" s="27">
        <v>1</v>
      </c>
      <c r="F69" s="71">
        <v>46.8</v>
      </c>
      <c r="G69" s="60">
        <f>F69*E69</f>
        <v>46.8</v>
      </c>
      <c r="H69" s="39"/>
      <c r="I69" s="39" t="s">
        <v>71</v>
      </c>
    </row>
    <row r="70" s="8" customFormat="1" ht="36" spans="1:9">
      <c r="A70" s="39">
        <v>54</v>
      </c>
      <c r="B70" s="39" t="s">
        <v>124</v>
      </c>
      <c r="C70" s="30" t="s">
        <v>125</v>
      </c>
      <c r="D70" s="39" t="s">
        <v>126</v>
      </c>
      <c r="E70" s="27">
        <v>6</v>
      </c>
      <c r="F70" s="27">
        <v>54</v>
      </c>
      <c r="G70" s="60">
        <f>F70*E70</f>
        <v>324</v>
      </c>
      <c r="H70" s="39" t="s">
        <v>127</v>
      </c>
      <c r="I70" s="39" t="s">
        <v>47</v>
      </c>
    </row>
    <row r="71" s="8" customFormat="1" ht="36" spans="1:9">
      <c r="A71" s="39">
        <v>55</v>
      </c>
      <c r="B71" s="39" t="s">
        <v>128</v>
      </c>
      <c r="C71" s="30" t="s">
        <v>129</v>
      </c>
      <c r="D71" s="39" t="s">
        <v>130</v>
      </c>
      <c r="E71" s="27">
        <v>1</v>
      </c>
      <c r="F71" s="27">
        <v>105</v>
      </c>
      <c r="G71" s="60">
        <f>F71*E71</f>
        <v>105</v>
      </c>
      <c r="H71" s="39"/>
      <c r="I71" s="39" t="s">
        <v>47</v>
      </c>
    </row>
    <row r="72" s="8" customFormat="1" spans="1:9">
      <c r="A72" s="23">
        <v>56</v>
      </c>
      <c r="B72" s="39" t="s">
        <v>131</v>
      </c>
      <c r="C72" s="30" t="s">
        <v>132</v>
      </c>
      <c r="D72" s="39"/>
      <c r="E72" s="27">
        <v>1</v>
      </c>
      <c r="F72" s="27">
        <v>54</v>
      </c>
      <c r="G72" s="32">
        <f>SUM(F72:F74)</f>
        <v>92</v>
      </c>
      <c r="H72" s="39"/>
      <c r="I72" s="39" t="s">
        <v>47</v>
      </c>
    </row>
    <row r="73" s="8" customFormat="1" spans="1:9">
      <c r="A73" s="23"/>
      <c r="B73" s="39"/>
      <c r="C73" s="30"/>
      <c r="D73" s="39"/>
      <c r="E73" s="27">
        <v>1</v>
      </c>
      <c r="F73" s="27">
        <v>21</v>
      </c>
      <c r="G73" s="33"/>
      <c r="H73" s="39"/>
      <c r="I73" s="39"/>
    </row>
    <row r="74" s="8" customFormat="1" spans="1:9">
      <c r="A74" s="23"/>
      <c r="B74" s="39"/>
      <c r="C74" s="30"/>
      <c r="D74" s="39"/>
      <c r="E74" s="27">
        <v>1</v>
      </c>
      <c r="F74" s="27">
        <v>17</v>
      </c>
      <c r="G74" s="35"/>
      <c r="H74" s="39"/>
      <c r="I74" s="39"/>
    </row>
    <row r="75" s="8" customFormat="1" spans="1:9">
      <c r="A75" s="39">
        <v>57</v>
      </c>
      <c r="B75" s="39" t="s">
        <v>133</v>
      </c>
      <c r="C75" s="30" t="s">
        <v>134</v>
      </c>
      <c r="D75" s="39"/>
      <c r="E75" s="27">
        <v>1</v>
      </c>
      <c r="F75" s="27">
        <v>57</v>
      </c>
      <c r="G75" s="32">
        <f>SUM(F75:F76)</f>
        <v>131</v>
      </c>
      <c r="H75" s="39"/>
      <c r="I75" s="39" t="s">
        <v>47</v>
      </c>
    </row>
    <row r="76" s="8" customFormat="1" spans="1:9">
      <c r="A76" s="39"/>
      <c r="B76" s="39"/>
      <c r="C76" s="30"/>
      <c r="D76" s="39"/>
      <c r="E76" s="27">
        <v>1</v>
      </c>
      <c r="F76" s="27">
        <v>74</v>
      </c>
      <c r="G76" s="35"/>
      <c r="H76" s="39"/>
      <c r="I76" s="39"/>
    </row>
    <row r="77" s="8" customFormat="1" ht="22" customHeight="1" spans="1:9">
      <c r="A77" s="39">
        <v>58</v>
      </c>
      <c r="B77" s="39">
        <v>250203054</v>
      </c>
      <c r="C77" s="30" t="s">
        <v>135</v>
      </c>
      <c r="D77" s="39"/>
      <c r="E77" s="27">
        <v>1</v>
      </c>
      <c r="F77" s="27">
        <v>181</v>
      </c>
      <c r="G77" s="27">
        <f>F77*E77</f>
        <v>181</v>
      </c>
      <c r="H77" s="39"/>
      <c r="I77" s="39" t="s">
        <v>47</v>
      </c>
    </row>
    <row r="78" s="8" customFormat="1" spans="1:9">
      <c r="A78" s="23">
        <v>59</v>
      </c>
      <c r="B78" s="39">
        <v>250203051</v>
      </c>
      <c r="C78" s="30" t="s">
        <v>136</v>
      </c>
      <c r="D78" s="39"/>
      <c r="E78" s="27">
        <v>1</v>
      </c>
      <c r="F78" s="27">
        <v>74</v>
      </c>
      <c r="G78" s="27">
        <f t="shared" ref="G78:G91" si="1">F78*E78</f>
        <v>74</v>
      </c>
      <c r="H78" s="39"/>
      <c r="I78" s="39"/>
    </row>
    <row r="79" s="8" customFormat="1" ht="36" spans="1:9">
      <c r="A79" s="39">
        <v>60</v>
      </c>
      <c r="B79" s="39" t="s">
        <v>137</v>
      </c>
      <c r="C79" s="30" t="s">
        <v>138</v>
      </c>
      <c r="D79" s="39"/>
      <c r="E79" s="27">
        <v>1</v>
      </c>
      <c r="F79" s="27">
        <v>109</v>
      </c>
      <c r="G79" s="27">
        <f t="shared" si="1"/>
        <v>109</v>
      </c>
      <c r="H79" s="39"/>
      <c r="I79" s="39" t="s">
        <v>47</v>
      </c>
    </row>
    <row r="80" s="8" customFormat="1" ht="48" spans="1:9">
      <c r="A80" s="23">
        <v>61</v>
      </c>
      <c r="B80" s="39" t="s">
        <v>139</v>
      </c>
      <c r="C80" s="75" t="s">
        <v>140</v>
      </c>
      <c r="D80" s="39" t="s">
        <v>126</v>
      </c>
      <c r="E80" s="27">
        <v>40</v>
      </c>
      <c r="F80" s="27">
        <v>54</v>
      </c>
      <c r="G80" s="27">
        <f t="shared" si="1"/>
        <v>2160</v>
      </c>
      <c r="H80" s="39"/>
      <c r="I80" s="39"/>
    </row>
    <row r="81" s="8" customFormat="1" ht="36" spans="1:9">
      <c r="A81" s="39">
        <v>62</v>
      </c>
      <c r="B81" s="39" t="s">
        <v>141</v>
      </c>
      <c r="C81" s="75" t="s">
        <v>142</v>
      </c>
      <c r="D81" s="39" t="s">
        <v>126</v>
      </c>
      <c r="E81" s="27">
        <v>2</v>
      </c>
      <c r="F81" s="27">
        <v>54</v>
      </c>
      <c r="G81" s="27">
        <f t="shared" si="1"/>
        <v>108</v>
      </c>
      <c r="H81" s="39"/>
      <c r="I81" s="39" t="s">
        <v>47</v>
      </c>
    </row>
    <row r="82" s="8" customFormat="1" ht="36" spans="1:9">
      <c r="A82" s="23">
        <v>63</v>
      </c>
      <c r="B82" s="39" t="s">
        <v>143</v>
      </c>
      <c r="C82" s="75" t="s">
        <v>144</v>
      </c>
      <c r="D82" s="39" t="s">
        <v>126</v>
      </c>
      <c r="E82" s="57">
        <v>15</v>
      </c>
      <c r="F82" s="57">
        <v>54</v>
      </c>
      <c r="G82" s="27">
        <f t="shared" si="1"/>
        <v>810</v>
      </c>
      <c r="H82" s="39"/>
      <c r="I82" s="39" t="s">
        <v>47</v>
      </c>
    </row>
    <row r="83" s="8" customFormat="1" ht="36" spans="1:9">
      <c r="A83" s="39">
        <v>64</v>
      </c>
      <c r="B83" s="75" t="s">
        <v>145</v>
      </c>
      <c r="C83" s="75" t="s">
        <v>146</v>
      </c>
      <c r="D83" s="76" t="s">
        <v>87</v>
      </c>
      <c r="E83" s="27">
        <v>1</v>
      </c>
      <c r="F83" s="27">
        <v>479</v>
      </c>
      <c r="G83" s="27">
        <f t="shared" si="1"/>
        <v>479</v>
      </c>
      <c r="H83" s="76"/>
      <c r="I83" s="76"/>
    </row>
    <row r="84" s="8" customFormat="1" ht="36" spans="1:9">
      <c r="A84" s="23">
        <v>65</v>
      </c>
      <c r="B84" s="75" t="s">
        <v>145</v>
      </c>
      <c r="C84" s="30" t="s">
        <v>147</v>
      </c>
      <c r="D84" s="76" t="s">
        <v>87</v>
      </c>
      <c r="E84" s="27">
        <v>1</v>
      </c>
      <c r="F84" s="27">
        <v>479</v>
      </c>
      <c r="G84" s="27">
        <f t="shared" si="1"/>
        <v>479</v>
      </c>
      <c r="H84" s="39"/>
      <c r="I84" s="76"/>
    </row>
    <row r="85" s="8" customFormat="1" ht="36" spans="1:9">
      <c r="A85" s="39">
        <v>66</v>
      </c>
      <c r="B85" s="75" t="s">
        <v>145</v>
      </c>
      <c r="C85" s="30" t="s">
        <v>148</v>
      </c>
      <c r="D85" s="76" t="s">
        <v>87</v>
      </c>
      <c r="E85" s="27">
        <v>1</v>
      </c>
      <c r="F85" s="27">
        <v>479</v>
      </c>
      <c r="G85" s="27">
        <f t="shared" si="1"/>
        <v>479</v>
      </c>
      <c r="H85" s="39"/>
      <c r="I85" s="76"/>
    </row>
    <row r="86" s="8" customFormat="1" ht="36" spans="1:9">
      <c r="A86" s="23">
        <v>67</v>
      </c>
      <c r="B86" s="30" t="s">
        <v>149</v>
      </c>
      <c r="C86" s="30" t="s">
        <v>150</v>
      </c>
      <c r="D86" s="76" t="s">
        <v>87</v>
      </c>
      <c r="E86" s="27">
        <v>1</v>
      </c>
      <c r="F86" s="27">
        <v>152</v>
      </c>
      <c r="G86" s="27">
        <f t="shared" si="1"/>
        <v>152</v>
      </c>
      <c r="H86" s="39"/>
      <c r="I86" s="76"/>
    </row>
    <row r="87" s="8" customFormat="1" ht="36" spans="1:9">
      <c r="A87" s="39">
        <v>68</v>
      </c>
      <c r="B87" s="39" t="s">
        <v>151</v>
      </c>
      <c r="C87" s="30" t="s">
        <v>152</v>
      </c>
      <c r="D87" s="39" t="s">
        <v>126</v>
      </c>
      <c r="E87" s="27">
        <v>28</v>
      </c>
      <c r="F87" s="27">
        <v>54</v>
      </c>
      <c r="G87" s="27">
        <f t="shared" si="1"/>
        <v>1512</v>
      </c>
      <c r="H87" s="39"/>
      <c r="I87" s="39" t="s">
        <v>47</v>
      </c>
    </row>
    <row r="88" s="8" customFormat="1" ht="36" spans="1:9">
      <c r="A88" s="23">
        <v>69</v>
      </c>
      <c r="B88" s="39">
        <v>250401027</v>
      </c>
      <c r="C88" s="30" t="s">
        <v>153</v>
      </c>
      <c r="D88" s="39"/>
      <c r="E88" s="27">
        <v>1</v>
      </c>
      <c r="F88" s="27">
        <v>24</v>
      </c>
      <c r="G88" s="27">
        <f t="shared" si="1"/>
        <v>24</v>
      </c>
      <c r="H88" s="39"/>
      <c r="I88" s="39" t="s">
        <v>71</v>
      </c>
    </row>
    <row r="89" s="8" customFormat="1" ht="36" spans="1:9">
      <c r="A89" s="39">
        <v>70</v>
      </c>
      <c r="B89" s="39">
        <v>250401027</v>
      </c>
      <c r="C89" s="30" t="s">
        <v>154</v>
      </c>
      <c r="D89" s="39"/>
      <c r="E89" s="27">
        <v>1</v>
      </c>
      <c r="F89" s="27">
        <v>24</v>
      </c>
      <c r="G89" s="27">
        <f t="shared" si="1"/>
        <v>24</v>
      </c>
      <c r="H89" s="39"/>
      <c r="I89" s="39" t="s">
        <v>71</v>
      </c>
    </row>
    <row r="90" s="8" customFormat="1" ht="46" customHeight="1" spans="1:9">
      <c r="A90" s="23">
        <v>71</v>
      </c>
      <c r="B90" s="39" t="s">
        <v>155</v>
      </c>
      <c r="C90" s="30" t="s">
        <v>156</v>
      </c>
      <c r="D90" s="39"/>
      <c r="E90" s="27">
        <v>2</v>
      </c>
      <c r="F90" s="27">
        <v>261</v>
      </c>
      <c r="G90" s="27">
        <f t="shared" si="1"/>
        <v>522</v>
      </c>
      <c r="H90" s="39"/>
      <c r="I90" s="76"/>
    </row>
    <row r="91" s="8" customFormat="1" ht="36" spans="1:9">
      <c r="A91" s="39">
        <v>72</v>
      </c>
      <c r="B91" s="77" t="s">
        <v>145</v>
      </c>
      <c r="C91" s="30" t="s">
        <v>157</v>
      </c>
      <c r="D91" s="39" t="s">
        <v>87</v>
      </c>
      <c r="E91" s="27">
        <v>1</v>
      </c>
      <c r="F91" s="27">
        <v>479</v>
      </c>
      <c r="G91" s="27">
        <f t="shared" si="1"/>
        <v>479</v>
      </c>
      <c r="H91" s="39"/>
      <c r="I91" s="76"/>
    </row>
    <row r="92" s="8" customFormat="1" ht="24" spans="1:9">
      <c r="A92" s="23">
        <v>73</v>
      </c>
      <c r="B92" s="77" t="s">
        <v>93</v>
      </c>
      <c r="C92" s="30" t="s">
        <v>158</v>
      </c>
      <c r="D92" s="39" t="s">
        <v>41</v>
      </c>
      <c r="E92" s="27">
        <v>1</v>
      </c>
      <c r="F92" s="27">
        <v>230</v>
      </c>
      <c r="G92" s="27">
        <f t="shared" ref="G92:G107" si="2">F92*E92</f>
        <v>230</v>
      </c>
      <c r="H92" s="39"/>
      <c r="I92" s="76"/>
    </row>
    <row r="93" s="8" customFormat="1" ht="48" spans="1:9">
      <c r="A93" s="39">
        <v>74</v>
      </c>
      <c r="B93" s="77" t="s">
        <v>145</v>
      </c>
      <c r="C93" s="30" t="s">
        <v>159</v>
      </c>
      <c r="D93" s="39" t="s">
        <v>87</v>
      </c>
      <c r="E93" s="27">
        <v>1</v>
      </c>
      <c r="F93" s="27">
        <v>479</v>
      </c>
      <c r="G93" s="27">
        <f t="shared" si="2"/>
        <v>479</v>
      </c>
      <c r="H93" s="39"/>
      <c r="I93" s="76"/>
    </row>
    <row r="94" s="8" customFormat="1" ht="36" spans="1:9">
      <c r="A94" s="23">
        <v>75</v>
      </c>
      <c r="B94" s="39" t="s">
        <v>145</v>
      </c>
      <c r="C94" s="30" t="s">
        <v>160</v>
      </c>
      <c r="D94" s="78" t="s">
        <v>87</v>
      </c>
      <c r="E94" s="57">
        <v>1</v>
      </c>
      <c r="F94" s="57">
        <v>479</v>
      </c>
      <c r="G94" s="27">
        <f t="shared" si="2"/>
        <v>479</v>
      </c>
      <c r="H94" s="39"/>
      <c r="I94" s="76"/>
    </row>
    <row r="95" s="8" customFormat="1" ht="35" customHeight="1" spans="1:9">
      <c r="A95" s="39">
        <v>76</v>
      </c>
      <c r="B95" s="39" t="s">
        <v>161</v>
      </c>
      <c r="C95" s="30" t="s">
        <v>162</v>
      </c>
      <c r="D95" s="78" t="s">
        <v>87</v>
      </c>
      <c r="E95" s="57">
        <v>17</v>
      </c>
      <c r="F95" s="57">
        <v>152</v>
      </c>
      <c r="G95" s="27">
        <f t="shared" si="2"/>
        <v>2584</v>
      </c>
      <c r="H95" s="39"/>
      <c r="I95" s="76"/>
    </row>
    <row r="96" s="8" customFormat="1" ht="24" spans="1:9">
      <c r="A96" s="23">
        <v>77</v>
      </c>
      <c r="B96" s="39" t="s">
        <v>163</v>
      </c>
      <c r="C96" s="30" t="s">
        <v>164</v>
      </c>
      <c r="D96" s="78" t="s">
        <v>87</v>
      </c>
      <c r="E96" s="57">
        <v>19</v>
      </c>
      <c r="F96" s="57">
        <v>152</v>
      </c>
      <c r="G96" s="27">
        <f t="shared" si="2"/>
        <v>2888</v>
      </c>
      <c r="H96" s="39"/>
      <c r="I96" s="76"/>
    </row>
    <row r="97" s="8" customFormat="1" ht="42" customHeight="1" spans="1:9">
      <c r="A97" s="39">
        <v>78</v>
      </c>
      <c r="B97" s="39" t="s">
        <v>93</v>
      </c>
      <c r="C97" s="30" t="s">
        <v>165</v>
      </c>
      <c r="D97" s="78" t="s">
        <v>41</v>
      </c>
      <c r="E97" s="27">
        <v>1</v>
      </c>
      <c r="F97" s="27">
        <v>230</v>
      </c>
      <c r="G97" s="27">
        <f t="shared" si="2"/>
        <v>230</v>
      </c>
      <c r="H97" s="39"/>
      <c r="I97" s="76"/>
    </row>
    <row r="98" s="8" customFormat="1" ht="24" spans="1:9">
      <c r="A98" s="23">
        <v>79</v>
      </c>
      <c r="B98" s="61" t="s">
        <v>145</v>
      </c>
      <c r="C98" s="30" t="s">
        <v>166</v>
      </c>
      <c r="D98" s="78" t="s">
        <v>87</v>
      </c>
      <c r="E98" s="27">
        <v>1</v>
      </c>
      <c r="F98" s="27">
        <v>479</v>
      </c>
      <c r="G98" s="27">
        <f t="shared" si="2"/>
        <v>479</v>
      </c>
      <c r="H98" s="39"/>
      <c r="I98" s="76"/>
    </row>
    <row r="99" s="8" customFormat="1" ht="36" spans="1:9">
      <c r="A99" s="39">
        <v>80</v>
      </c>
      <c r="B99" s="39" t="s">
        <v>167</v>
      </c>
      <c r="C99" s="30" t="s">
        <v>168</v>
      </c>
      <c r="D99" s="39"/>
      <c r="E99" s="27">
        <v>8</v>
      </c>
      <c r="F99" s="27">
        <v>570</v>
      </c>
      <c r="G99" s="27">
        <f t="shared" si="2"/>
        <v>4560</v>
      </c>
      <c r="H99" s="39"/>
      <c r="I99" s="76"/>
    </row>
    <row r="100" s="8" customFormat="1" ht="36" spans="1:9">
      <c r="A100" s="23">
        <v>81</v>
      </c>
      <c r="B100" s="39" t="s">
        <v>169</v>
      </c>
      <c r="C100" s="30" t="s">
        <v>170</v>
      </c>
      <c r="D100" s="39"/>
      <c r="E100" s="27">
        <v>1</v>
      </c>
      <c r="F100" s="27">
        <v>152</v>
      </c>
      <c r="G100" s="27">
        <f t="shared" si="2"/>
        <v>152</v>
      </c>
      <c r="H100" s="39"/>
      <c r="I100" s="76" t="s">
        <v>47</v>
      </c>
    </row>
    <row r="101" s="8" customFormat="1" ht="48" spans="1:9">
      <c r="A101" s="39">
        <v>82</v>
      </c>
      <c r="B101" s="39" t="s">
        <v>171</v>
      </c>
      <c r="C101" s="30" t="s">
        <v>140</v>
      </c>
      <c r="D101" s="39" t="s">
        <v>126</v>
      </c>
      <c r="E101" s="27">
        <v>40</v>
      </c>
      <c r="F101" s="27">
        <v>54</v>
      </c>
      <c r="G101" s="27">
        <f t="shared" si="2"/>
        <v>2160</v>
      </c>
      <c r="H101" s="39"/>
      <c r="I101" s="39" t="s">
        <v>47</v>
      </c>
    </row>
    <row r="102" s="8" customFormat="1" ht="48" spans="1:9">
      <c r="A102" s="23">
        <v>83</v>
      </c>
      <c r="B102" s="39" t="s">
        <v>172</v>
      </c>
      <c r="C102" s="30" t="s">
        <v>173</v>
      </c>
      <c r="D102" s="39" t="s">
        <v>126</v>
      </c>
      <c r="E102" s="57">
        <v>15</v>
      </c>
      <c r="F102" s="57">
        <v>54</v>
      </c>
      <c r="G102" s="27">
        <f t="shared" si="2"/>
        <v>810</v>
      </c>
      <c r="H102" s="39"/>
      <c r="I102" s="39" t="s">
        <v>47</v>
      </c>
    </row>
    <row r="103" s="8" customFormat="1" ht="48" spans="1:9">
      <c r="A103" s="39">
        <v>84</v>
      </c>
      <c r="B103" s="39" t="s">
        <v>174</v>
      </c>
      <c r="C103" s="30" t="s">
        <v>175</v>
      </c>
      <c r="D103" s="39" t="s">
        <v>126</v>
      </c>
      <c r="E103" s="27">
        <v>20</v>
      </c>
      <c r="F103" s="27">
        <v>54</v>
      </c>
      <c r="G103" s="27">
        <f t="shared" si="2"/>
        <v>1080</v>
      </c>
      <c r="H103" s="39"/>
      <c r="I103" s="39"/>
    </row>
    <row r="104" s="8" customFormat="1" ht="72" spans="1:9">
      <c r="A104" s="23">
        <v>85</v>
      </c>
      <c r="B104" s="79" t="s">
        <v>172</v>
      </c>
      <c r="C104" s="30" t="s">
        <v>176</v>
      </c>
      <c r="D104" s="79" t="s">
        <v>126</v>
      </c>
      <c r="E104" s="57">
        <v>15</v>
      </c>
      <c r="F104" s="57">
        <v>54</v>
      </c>
      <c r="G104" s="27">
        <f t="shared" si="2"/>
        <v>810</v>
      </c>
      <c r="H104" s="79"/>
      <c r="I104" s="39" t="s">
        <v>47</v>
      </c>
    </row>
    <row r="105" s="8" customFormat="1" ht="24" spans="1:9">
      <c r="A105" s="39">
        <v>86</v>
      </c>
      <c r="B105" s="80" t="s">
        <v>155</v>
      </c>
      <c r="C105" s="30" t="s">
        <v>177</v>
      </c>
      <c r="D105" s="39"/>
      <c r="E105" s="27">
        <v>2</v>
      </c>
      <c r="F105" s="27">
        <v>261</v>
      </c>
      <c r="G105" s="27">
        <f t="shared" si="2"/>
        <v>522</v>
      </c>
      <c r="H105" s="39"/>
      <c r="I105" s="39"/>
    </row>
    <row r="106" s="8" customFormat="1" ht="36" spans="1:9">
      <c r="A106" s="23">
        <v>87</v>
      </c>
      <c r="B106" s="39" t="s">
        <v>178</v>
      </c>
      <c r="C106" s="30" t="s">
        <v>179</v>
      </c>
      <c r="D106" s="39" t="s">
        <v>99</v>
      </c>
      <c r="E106" s="27">
        <v>2</v>
      </c>
      <c r="F106" s="27">
        <v>223.7</v>
      </c>
      <c r="G106" s="27">
        <f t="shared" si="2"/>
        <v>447.4</v>
      </c>
      <c r="H106" s="39"/>
      <c r="I106" s="39" t="s">
        <v>71</v>
      </c>
    </row>
    <row r="107" s="8" customFormat="1" ht="36" spans="1:9">
      <c r="A107" s="39">
        <v>88</v>
      </c>
      <c r="B107" s="39" t="s">
        <v>93</v>
      </c>
      <c r="C107" s="30" t="s">
        <v>180</v>
      </c>
      <c r="D107" s="39" t="s">
        <v>41</v>
      </c>
      <c r="E107" s="27">
        <v>2</v>
      </c>
      <c r="F107" s="27">
        <v>230</v>
      </c>
      <c r="G107" s="27">
        <f t="shared" si="2"/>
        <v>460</v>
      </c>
      <c r="H107" s="39"/>
      <c r="I107" s="39" t="s">
        <v>47</v>
      </c>
    </row>
    <row r="108" s="8" customFormat="1" spans="1:9">
      <c r="A108" s="54">
        <v>89</v>
      </c>
      <c r="B108" s="39" t="s">
        <v>181</v>
      </c>
      <c r="C108" s="30" t="s">
        <v>182</v>
      </c>
      <c r="D108" s="39" t="s">
        <v>183</v>
      </c>
      <c r="E108" s="27">
        <v>1</v>
      </c>
      <c r="F108" s="27">
        <v>90</v>
      </c>
      <c r="G108" s="32">
        <f>SUM(F108:F109)</f>
        <v>152</v>
      </c>
      <c r="H108" s="39"/>
      <c r="I108" s="39" t="s">
        <v>184</v>
      </c>
    </row>
    <row r="109" s="8" customFormat="1" spans="1:9">
      <c r="A109" s="55"/>
      <c r="B109" s="39"/>
      <c r="C109" s="30"/>
      <c r="D109" s="39"/>
      <c r="E109" s="27">
        <v>1</v>
      </c>
      <c r="F109" s="27">
        <v>62</v>
      </c>
      <c r="G109" s="35"/>
      <c r="H109" s="39"/>
      <c r="I109" s="39"/>
    </row>
    <row r="110" s="8" customFormat="1" ht="24" spans="1:9">
      <c r="A110" s="23">
        <v>90</v>
      </c>
      <c r="B110" s="61" t="s">
        <v>185</v>
      </c>
      <c r="C110" s="30" t="s">
        <v>186</v>
      </c>
      <c r="D110" s="39" t="s">
        <v>183</v>
      </c>
      <c r="E110" s="27">
        <v>1</v>
      </c>
      <c r="F110" s="27">
        <v>13</v>
      </c>
      <c r="G110" s="27">
        <f t="shared" ref="G110:G118" si="3">F110*E110</f>
        <v>13</v>
      </c>
      <c r="H110" s="39"/>
      <c r="I110" s="39" t="s">
        <v>184</v>
      </c>
    </row>
    <row r="111" s="8" customFormat="1" ht="36" spans="1:9">
      <c r="A111" s="39">
        <v>91</v>
      </c>
      <c r="B111" s="39" t="s">
        <v>187</v>
      </c>
      <c r="C111" s="30" t="s">
        <v>188</v>
      </c>
      <c r="D111" s="39" t="s">
        <v>189</v>
      </c>
      <c r="E111" s="27">
        <v>1</v>
      </c>
      <c r="F111" s="27">
        <v>55</v>
      </c>
      <c r="G111" s="27">
        <f t="shared" si="3"/>
        <v>55</v>
      </c>
      <c r="H111" s="39"/>
      <c r="I111" s="39"/>
    </row>
    <row r="112" s="8" customFormat="1" ht="24" spans="1:9">
      <c r="A112" s="23">
        <v>92</v>
      </c>
      <c r="B112" s="50">
        <v>250402048</v>
      </c>
      <c r="C112" s="30" t="s">
        <v>190</v>
      </c>
      <c r="D112" s="39"/>
      <c r="E112" s="27">
        <v>1</v>
      </c>
      <c r="F112" s="27">
        <v>37</v>
      </c>
      <c r="G112" s="27">
        <f t="shared" si="3"/>
        <v>37</v>
      </c>
      <c r="H112" s="39"/>
      <c r="I112" s="39"/>
    </row>
    <row r="113" s="8" customFormat="1" ht="36" spans="1:9">
      <c r="A113" s="39">
        <v>93</v>
      </c>
      <c r="B113" s="39">
        <v>250203055</v>
      </c>
      <c r="C113" s="30" t="s">
        <v>191</v>
      </c>
      <c r="D113" s="39"/>
      <c r="E113" s="27">
        <v>1</v>
      </c>
      <c r="F113" s="27">
        <v>54</v>
      </c>
      <c r="G113" s="27">
        <f t="shared" si="3"/>
        <v>54</v>
      </c>
      <c r="H113" s="39"/>
      <c r="I113" s="39" t="s">
        <v>47</v>
      </c>
    </row>
    <row r="114" s="8" customFormat="1" ht="24" spans="1:9">
      <c r="A114" s="23">
        <v>94</v>
      </c>
      <c r="B114" s="39" t="s">
        <v>192</v>
      </c>
      <c r="C114" s="30" t="s">
        <v>193</v>
      </c>
      <c r="D114" s="39"/>
      <c r="E114" s="27">
        <v>5</v>
      </c>
      <c r="F114" s="27">
        <v>221</v>
      </c>
      <c r="G114" s="27">
        <f t="shared" si="3"/>
        <v>1105</v>
      </c>
      <c r="H114" s="39"/>
      <c r="I114" s="39"/>
    </row>
    <row r="115" s="8" customFormat="1" ht="36" spans="1:9">
      <c r="A115" s="39">
        <v>95</v>
      </c>
      <c r="B115" s="39" t="s">
        <v>194</v>
      </c>
      <c r="C115" s="30" t="s">
        <v>195</v>
      </c>
      <c r="D115" s="39"/>
      <c r="E115" s="57">
        <v>2</v>
      </c>
      <c r="F115" s="57">
        <v>221</v>
      </c>
      <c r="G115" s="27">
        <f t="shared" si="3"/>
        <v>442</v>
      </c>
      <c r="H115" s="39"/>
      <c r="I115" s="39" t="s">
        <v>71</v>
      </c>
    </row>
    <row r="116" s="8" customFormat="1" ht="24" spans="1:9">
      <c r="A116" s="23">
        <v>96</v>
      </c>
      <c r="B116" s="39" t="s">
        <v>194</v>
      </c>
      <c r="C116" s="30" t="s">
        <v>196</v>
      </c>
      <c r="D116" s="39"/>
      <c r="E116" s="27">
        <v>5</v>
      </c>
      <c r="F116" s="27">
        <v>221</v>
      </c>
      <c r="G116" s="27">
        <f t="shared" si="3"/>
        <v>1105</v>
      </c>
      <c r="H116" s="39"/>
      <c r="I116" s="39"/>
    </row>
    <row r="117" s="8" customFormat="1" ht="24" spans="1:9">
      <c r="A117" s="39">
        <v>97</v>
      </c>
      <c r="B117" s="39" t="s">
        <v>197</v>
      </c>
      <c r="C117" s="30" t="s">
        <v>198</v>
      </c>
      <c r="D117" s="39"/>
      <c r="E117" s="27">
        <v>7</v>
      </c>
      <c r="F117" s="27">
        <v>162</v>
      </c>
      <c r="G117" s="27">
        <f t="shared" si="3"/>
        <v>1134</v>
      </c>
      <c r="H117" s="39" t="s">
        <v>199</v>
      </c>
      <c r="I117" s="39"/>
    </row>
    <row r="118" s="8" customFormat="1" ht="36" spans="1:9">
      <c r="A118" s="23">
        <v>98</v>
      </c>
      <c r="B118" s="39" t="s">
        <v>200</v>
      </c>
      <c r="C118" s="30" t="s">
        <v>201</v>
      </c>
      <c r="D118" s="39"/>
      <c r="E118" s="27">
        <v>1</v>
      </c>
      <c r="F118" s="27">
        <v>177</v>
      </c>
      <c r="G118" s="27">
        <f t="shared" si="3"/>
        <v>177</v>
      </c>
      <c r="H118" s="39"/>
      <c r="I118" s="39" t="s">
        <v>184</v>
      </c>
    </row>
    <row r="119" s="8" customFormat="1" spans="1:9">
      <c r="A119" s="52">
        <v>99</v>
      </c>
      <c r="B119" s="39" t="s">
        <v>202</v>
      </c>
      <c r="C119" s="30" t="s">
        <v>203</v>
      </c>
      <c r="D119" s="39" t="s">
        <v>50</v>
      </c>
      <c r="E119" s="27">
        <v>3</v>
      </c>
      <c r="F119" s="27">
        <v>43</v>
      </c>
      <c r="G119" s="32">
        <f>F119*E119*2</f>
        <v>258</v>
      </c>
      <c r="H119" s="39"/>
      <c r="I119" s="39" t="s">
        <v>47</v>
      </c>
    </row>
    <row r="120" s="8" customFormat="1" spans="1:9">
      <c r="A120" s="53"/>
      <c r="B120" s="39"/>
      <c r="C120" s="30"/>
      <c r="D120" s="39"/>
      <c r="E120" s="27">
        <v>3</v>
      </c>
      <c r="F120" s="27">
        <v>43</v>
      </c>
      <c r="G120" s="35"/>
      <c r="H120" s="39"/>
      <c r="I120" s="39"/>
    </row>
    <row r="121" s="8" customFormat="1" ht="36" spans="1:9">
      <c r="A121" s="39">
        <v>100</v>
      </c>
      <c r="B121" s="39" t="s">
        <v>204</v>
      </c>
      <c r="C121" s="30" t="s">
        <v>205</v>
      </c>
      <c r="D121" s="39" t="s">
        <v>46</v>
      </c>
      <c r="E121" s="27">
        <v>1</v>
      </c>
      <c r="F121" s="27">
        <v>18</v>
      </c>
      <c r="G121" s="27">
        <f>F121*E121</f>
        <v>18</v>
      </c>
      <c r="H121" s="39"/>
      <c r="I121" s="39" t="s">
        <v>184</v>
      </c>
    </row>
    <row r="122" s="8" customFormat="1" ht="36" spans="1:9">
      <c r="A122" s="23">
        <v>101</v>
      </c>
      <c r="B122" s="81">
        <v>250301011</v>
      </c>
      <c r="C122" s="30" t="s">
        <v>206</v>
      </c>
      <c r="D122" s="39"/>
      <c r="E122" s="27">
        <v>1</v>
      </c>
      <c r="F122" s="27">
        <v>162</v>
      </c>
      <c r="G122" s="27">
        <f>F122*E122</f>
        <v>162</v>
      </c>
      <c r="H122" s="82"/>
      <c r="I122" s="82"/>
    </row>
    <row r="123" s="8" customFormat="1" ht="48" spans="1:9">
      <c r="A123" s="39">
        <v>102</v>
      </c>
      <c r="B123" s="39" t="s">
        <v>207</v>
      </c>
      <c r="C123" s="30" t="s">
        <v>208</v>
      </c>
      <c r="D123" s="39" t="s">
        <v>59</v>
      </c>
      <c r="E123" s="27">
        <v>3</v>
      </c>
      <c r="F123" s="27">
        <v>90</v>
      </c>
      <c r="G123" s="27">
        <f>F123*E123</f>
        <v>270</v>
      </c>
      <c r="H123" s="39"/>
      <c r="I123" s="39" t="s">
        <v>184</v>
      </c>
    </row>
    <row r="124" s="8" customFormat="1" ht="36" spans="1:9">
      <c r="A124" s="23">
        <v>103</v>
      </c>
      <c r="B124" s="50">
        <v>250301004</v>
      </c>
      <c r="C124" s="30" t="s">
        <v>209</v>
      </c>
      <c r="D124" s="39"/>
      <c r="E124" s="27">
        <v>1</v>
      </c>
      <c r="F124" s="27">
        <v>28</v>
      </c>
      <c r="G124" s="27">
        <f t="shared" ref="G124:G129" si="4">F124*E124</f>
        <v>28</v>
      </c>
      <c r="H124" s="39"/>
      <c r="I124" s="39" t="s">
        <v>184</v>
      </c>
    </row>
    <row r="125" s="8" customFormat="1" ht="36" spans="1:9">
      <c r="A125" s="39">
        <v>104</v>
      </c>
      <c r="B125" s="29">
        <v>250307010</v>
      </c>
      <c r="C125" s="34" t="s">
        <v>210</v>
      </c>
      <c r="D125" s="31"/>
      <c r="E125" s="27">
        <v>1</v>
      </c>
      <c r="F125" s="27">
        <v>76</v>
      </c>
      <c r="G125" s="27">
        <f t="shared" si="4"/>
        <v>76</v>
      </c>
      <c r="H125" s="31"/>
      <c r="I125" s="39" t="s">
        <v>184</v>
      </c>
    </row>
    <row r="126" s="8" customFormat="1" ht="36" spans="1:9">
      <c r="A126" s="23">
        <v>105</v>
      </c>
      <c r="B126" s="50">
        <v>250301005</v>
      </c>
      <c r="C126" s="30" t="s">
        <v>211</v>
      </c>
      <c r="D126" s="39"/>
      <c r="E126" s="27">
        <v>1</v>
      </c>
      <c r="F126" s="27">
        <v>176</v>
      </c>
      <c r="G126" s="27">
        <f t="shared" si="4"/>
        <v>176</v>
      </c>
      <c r="H126" s="39"/>
      <c r="I126" s="39" t="s">
        <v>184</v>
      </c>
    </row>
    <row r="127" s="8" customFormat="1" ht="36" spans="1:9">
      <c r="A127" s="39">
        <v>106</v>
      </c>
      <c r="B127" s="39" t="s">
        <v>212</v>
      </c>
      <c r="C127" s="30" t="s">
        <v>213</v>
      </c>
      <c r="D127" s="39"/>
      <c r="E127" s="27">
        <v>1</v>
      </c>
      <c r="F127" s="27">
        <v>261</v>
      </c>
      <c r="G127" s="27">
        <f t="shared" si="4"/>
        <v>261</v>
      </c>
      <c r="H127" s="39"/>
      <c r="I127" s="39" t="s">
        <v>184</v>
      </c>
    </row>
    <row r="128" s="8" customFormat="1" ht="36" spans="1:9">
      <c r="A128" s="23">
        <v>107</v>
      </c>
      <c r="B128" s="39" t="s">
        <v>212</v>
      </c>
      <c r="C128" s="30" t="s">
        <v>214</v>
      </c>
      <c r="D128" s="39"/>
      <c r="E128" s="27">
        <v>1</v>
      </c>
      <c r="F128" s="27">
        <v>261</v>
      </c>
      <c r="G128" s="27">
        <f t="shared" si="4"/>
        <v>261</v>
      </c>
      <c r="H128" s="39"/>
      <c r="I128" s="39" t="s">
        <v>184</v>
      </c>
    </row>
    <row r="129" s="8" customFormat="1" ht="36" spans="1:9">
      <c r="A129" s="39">
        <v>108</v>
      </c>
      <c r="B129" s="39" t="s">
        <v>215</v>
      </c>
      <c r="C129" s="30" t="s">
        <v>216</v>
      </c>
      <c r="D129" s="39"/>
      <c r="E129" s="27">
        <v>1</v>
      </c>
      <c r="F129" s="27">
        <v>119</v>
      </c>
      <c r="G129" s="27">
        <f t="shared" si="4"/>
        <v>119</v>
      </c>
      <c r="H129" s="39"/>
      <c r="I129" s="39" t="s">
        <v>184</v>
      </c>
    </row>
    <row r="130" s="8" customFormat="1" ht="36" spans="1:9">
      <c r="A130" s="23">
        <v>109</v>
      </c>
      <c r="B130" s="39" t="s">
        <v>215</v>
      </c>
      <c r="C130" s="30" t="s">
        <v>217</v>
      </c>
      <c r="D130" s="39"/>
      <c r="E130" s="27">
        <v>1</v>
      </c>
      <c r="F130" s="27">
        <v>119</v>
      </c>
      <c r="G130" s="27">
        <f t="shared" ref="G130:G136" si="5">F130*E130</f>
        <v>119</v>
      </c>
      <c r="H130" s="39"/>
      <c r="I130" s="39" t="s">
        <v>184</v>
      </c>
    </row>
    <row r="131" s="8" customFormat="1" ht="36" spans="1:9">
      <c r="A131" s="39">
        <v>110</v>
      </c>
      <c r="B131" s="39" t="s">
        <v>212</v>
      </c>
      <c r="C131" s="30" t="s">
        <v>218</v>
      </c>
      <c r="D131" s="39"/>
      <c r="E131" s="27">
        <v>1</v>
      </c>
      <c r="F131" s="27">
        <v>261</v>
      </c>
      <c r="G131" s="27">
        <f t="shared" si="5"/>
        <v>261</v>
      </c>
      <c r="H131" s="39"/>
      <c r="I131" s="39" t="s">
        <v>184</v>
      </c>
    </row>
    <row r="132" s="8" customFormat="1" ht="36" spans="1:9">
      <c r="A132" s="23">
        <v>111</v>
      </c>
      <c r="B132" s="39" t="s">
        <v>212</v>
      </c>
      <c r="C132" s="30" t="s">
        <v>219</v>
      </c>
      <c r="D132" s="39"/>
      <c r="E132" s="27">
        <v>1</v>
      </c>
      <c r="F132" s="27">
        <v>261</v>
      </c>
      <c r="G132" s="27">
        <f t="shared" si="5"/>
        <v>261</v>
      </c>
      <c r="H132" s="39"/>
      <c r="I132" s="39" t="s">
        <v>184</v>
      </c>
    </row>
    <row r="133" s="8" customFormat="1" ht="36" spans="1:9">
      <c r="A133" s="39">
        <v>112</v>
      </c>
      <c r="B133" s="39" t="s">
        <v>215</v>
      </c>
      <c r="C133" s="30" t="s">
        <v>220</v>
      </c>
      <c r="D133" s="39"/>
      <c r="E133" s="27">
        <v>1</v>
      </c>
      <c r="F133" s="27">
        <v>119</v>
      </c>
      <c r="G133" s="27">
        <f t="shared" si="5"/>
        <v>119</v>
      </c>
      <c r="H133" s="39"/>
      <c r="I133" s="39" t="s">
        <v>184</v>
      </c>
    </row>
    <row r="134" s="8" customFormat="1" ht="36" spans="1:9">
      <c r="A134" s="23">
        <v>113</v>
      </c>
      <c r="B134" s="39" t="s">
        <v>215</v>
      </c>
      <c r="C134" s="30" t="s">
        <v>221</v>
      </c>
      <c r="D134" s="39"/>
      <c r="E134" s="27">
        <v>1</v>
      </c>
      <c r="F134" s="27">
        <v>119</v>
      </c>
      <c r="G134" s="27">
        <f t="shared" si="5"/>
        <v>119</v>
      </c>
      <c r="H134" s="39"/>
      <c r="I134" s="39" t="s">
        <v>184</v>
      </c>
    </row>
    <row r="135" s="8" customFormat="1" ht="36" spans="1:9">
      <c r="A135" s="39">
        <v>114</v>
      </c>
      <c r="B135" s="39" t="s">
        <v>212</v>
      </c>
      <c r="C135" s="30" t="s">
        <v>222</v>
      </c>
      <c r="D135" s="39"/>
      <c r="E135" s="27">
        <v>1</v>
      </c>
      <c r="F135" s="27">
        <v>261</v>
      </c>
      <c r="G135" s="27">
        <f t="shared" si="5"/>
        <v>261</v>
      </c>
      <c r="H135" s="39"/>
      <c r="I135" s="39" t="s">
        <v>184</v>
      </c>
    </row>
    <row r="136" s="8" customFormat="1" ht="36" spans="1:9">
      <c r="A136" s="39">
        <v>115</v>
      </c>
      <c r="B136" s="84" t="s">
        <v>223</v>
      </c>
      <c r="C136" s="84" t="s">
        <v>224</v>
      </c>
      <c r="D136" s="78" t="s">
        <v>50</v>
      </c>
      <c r="E136" s="27">
        <v>1</v>
      </c>
      <c r="F136" s="27">
        <v>45</v>
      </c>
      <c r="G136" s="27">
        <f t="shared" si="5"/>
        <v>45</v>
      </c>
      <c r="H136" s="78"/>
      <c r="I136" s="39" t="s">
        <v>184</v>
      </c>
    </row>
    <row r="137" s="8" customFormat="1" ht="18" customHeight="1" spans="1:9">
      <c r="A137" s="23">
        <v>116</v>
      </c>
      <c r="B137" s="39" t="s">
        <v>225</v>
      </c>
      <c r="C137" s="30" t="s">
        <v>226</v>
      </c>
      <c r="D137" s="39"/>
      <c r="E137" s="57">
        <v>3</v>
      </c>
      <c r="F137" s="57">
        <v>176</v>
      </c>
      <c r="G137" s="72">
        <f>F137*E137+F138+F139*E139+F140*E140</f>
        <v>762.3</v>
      </c>
      <c r="H137" s="39"/>
      <c r="I137" s="39"/>
    </row>
    <row r="138" s="8" customFormat="1" spans="1:9">
      <c r="A138" s="23"/>
      <c r="B138" s="39"/>
      <c r="C138" s="30"/>
      <c r="D138" s="39"/>
      <c r="E138" s="57">
        <v>1</v>
      </c>
      <c r="F138" s="57">
        <v>27</v>
      </c>
      <c r="G138" s="73"/>
      <c r="H138" s="39"/>
      <c r="I138" s="39"/>
    </row>
    <row r="139" s="8" customFormat="1" ht="21" customHeight="1" spans="1:9">
      <c r="A139" s="23"/>
      <c r="B139" s="39"/>
      <c r="C139" s="30"/>
      <c r="D139" s="39"/>
      <c r="E139" s="57">
        <v>3</v>
      </c>
      <c r="F139" s="57">
        <v>50.1</v>
      </c>
      <c r="G139" s="73"/>
      <c r="H139" s="39"/>
      <c r="I139" s="39"/>
    </row>
    <row r="140" s="8" customFormat="1" ht="19" customHeight="1" spans="1:9">
      <c r="A140" s="23"/>
      <c r="B140" s="39"/>
      <c r="C140" s="30"/>
      <c r="D140" s="39"/>
      <c r="E140" s="57">
        <v>6</v>
      </c>
      <c r="F140" s="57">
        <v>9.5</v>
      </c>
      <c r="G140" s="74"/>
      <c r="H140" s="39"/>
      <c r="I140" s="39"/>
    </row>
    <row r="141" s="8" customFormat="1" ht="18" customHeight="1" spans="1:9">
      <c r="A141" s="39">
        <v>117</v>
      </c>
      <c r="B141" s="39" t="s">
        <v>227</v>
      </c>
      <c r="C141" s="30" t="s">
        <v>228</v>
      </c>
      <c r="D141" s="39"/>
      <c r="E141" s="57">
        <v>7</v>
      </c>
      <c r="F141" s="57">
        <v>176</v>
      </c>
      <c r="G141" s="72">
        <f>F141*E141+F142+F143*E143+F144*E144</f>
        <v>1676.2</v>
      </c>
      <c r="H141" s="39"/>
      <c r="I141" s="39"/>
    </row>
    <row r="142" s="8" customFormat="1" spans="1:9">
      <c r="A142" s="39"/>
      <c r="B142" s="39"/>
      <c r="C142" s="30"/>
      <c r="D142" s="39"/>
      <c r="E142" s="57">
        <v>1</v>
      </c>
      <c r="F142" s="57">
        <v>27</v>
      </c>
      <c r="G142" s="73"/>
      <c r="H142" s="39"/>
      <c r="I142" s="39"/>
    </row>
    <row r="143" s="8" customFormat="1" ht="18" customHeight="1" spans="1:9">
      <c r="A143" s="39"/>
      <c r="B143" s="39"/>
      <c r="C143" s="30"/>
      <c r="D143" s="39"/>
      <c r="E143" s="57">
        <v>7</v>
      </c>
      <c r="F143" s="57">
        <v>50.1</v>
      </c>
      <c r="G143" s="73"/>
      <c r="H143" s="39"/>
      <c r="I143" s="39"/>
    </row>
    <row r="144" s="8" customFormat="1" ht="18" customHeight="1" spans="1:9">
      <c r="A144" s="39"/>
      <c r="B144" s="39"/>
      <c r="C144" s="30"/>
      <c r="D144" s="39"/>
      <c r="E144" s="57">
        <v>7</v>
      </c>
      <c r="F144" s="57">
        <v>9.5</v>
      </c>
      <c r="G144" s="74"/>
      <c r="H144" s="39"/>
      <c r="I144" s="39"/>
    </row>
    <row r="145" s="8" customFormat="1" ht="36" spans="1:9">
      <c r="A145" s="23">
        <v>118</v>
      </c>
      <c r="B145" s="39">
        <v>260000021</v>
      </c>
      <c r="C145" s="30" t="s">
        <v>168</v>
      </c>
      <c r="D145" s="39"/>
      <c r="E145" s="27">
        <v>8</v>
      </c>
      <c r="F145" s="27">
        <v>570</v>
      </c>
      <c r="G145" s="27">
        <f>F145*E145</f>
        <v>4560</v>
      </c>
      <c r="H145" s="39"/>
      <c r="I145" s="39" t="s">
        <v>184</v>
      </c>
    </row>
    <row r="146" s="8" customFormat="1" ht="36" spans="1:9">
      <c r="A146" s="39">
        <v>119</v>
      </c>
      <c r="B146" s="39" t="s">
        <v>229</v>
      </c>
      <c r="C146" s="30" t="s">
        <v>230</v>
      </c>
      <c r="D146" s="39" t="s">
        <v>231</v>
      </c>
      <c r="E146" s="27">
        <v>2</v>
      </c>
      <c r="F146" s="27">
        <v>74</v>
      </c>
      <c r="G146" s="27">
        <f>F146*E146</f>
        <v>148</v>
      </c>
      <c r="H146" s="39"/>
      <c r="I146" s="39" t="s">
        <v>47</v>
      </c>
    </row>
    <row r="147" s="8" customFormat="1" ht="36" spans="1:9">
      <c r="A147" s="23">
        <v>120</v>
      </c>
      <c r="B147" s="39" t="s">
        <v>229</v>
      </c>
      <c r="C147" s="30" t="s">
        <v>232</v>
      </c>
      <c r="D147" s="39" t="s">
        <v>231</v>
      </c>
      <c r="E147" s="27">
        <v>2</v>
      </c>
      <c r="F147" s="27">
        <v>74</v>
      </c>
      <c r="G147" s="27">
        <f>F147*E147</f>
        <v>148</v>
      </c>
      <c r="H147" s="39"/>
      <c r="I147" s="39" t="s">
        <v>47</v>
      </c>
    </row>
    <row r="148" s="9" customFormat="1" ht="36" spans="1:9">
      <c r="A148" s="39">
        <v>121</v>
      </c>
      <c r="B148" s="39" t="s">
        <v>233</v>
      </c>
      <c r="C148" s="30" t="s">
        <v>234</v>
      </c>
      <c r="D148" s="39" t="s">
        <v>50</v>
      </c>
      <c r="E148" s="27">
        <v>1</v>
      </c>
      <c r="F148" s="27">
        <v>62</v>
      </c>
      <c r="G148" s="27">
        <f>F148*E148</f>
        <v>62</v>
      </c>
      <c r="H148" s="39"/>
      <c r="I148" s="39" t="s">
        <v>184</v>
      </c>
    </row>
    <row r="149" s="8" customFormat="1" spans="1:9">
      <c r="A149" s="23">
        <v>122</v>
      </c>
      <c r="B149" s="39" t="s">
        <v>235</v>
      </c>
      <c r="C149" s="30" t="s">
        <v>236</v>
      </c>
      <c r="D149" s="39"/>
      <c r="E149" s="27">
        <v>3</v>
      </c>
      <c r="F149" s="27">
        <v>21</v>
      </c>
      <c r="G149" s="32">
        <f>SUM(F150:F154)+F149*E149</f>
        <v>275</v>
      </c>
      <c r="H149" s="39"/>
      <c r="I149" s="39" t="s">
        <v>184</v>
      </c>
    </row>
    <row r="150" s="8" customFormat="1" spans="1:9">
      <c r="A150" s="23"/>
      <c r="B150" s="39"/>
      <c r="C150" s="30"/>
      <c r="D150" s="39"/>
      <c r="E150" s="27">
        <v>1</v>
      </c>
      <c r="F150" s="27">
        <v>64</v>
      </c>
      <c r="G150" s="33"/>
      <c r="H150" s="39"/>
      <c r="I150" s="39"/>
    </row>
    <row r="151" s="8" customFormat="1" spans="1:9">
      <c r="A151" s="23"/>
      <c r="B151" s="39"/>
      <c r="C151" s="30"/>
      <c r="D151" s="39"/>
      <c r="E151" s="27">
        <v>1</v>
      </c>
      <c r="F151" s="27">
        <v>43</v>
      </c>
      <c r="G151" s="33"/>
      <c r="H151" s="39"/>
      <c r="I151" s="39"/>
    </row>
    <row r="152" s="8" customFormat="1" spans="1:9">
      <c r="A152" s="23"/>
      <c r="B152" s="39"/>
      <c r="C152" s="30"/>
      <c r="D152" s="39"/>
      <c r="E152" s="27">
        <v>1</v>
      </c>
      <c r="F152" s="27">
        <v>10</v>
      </c>
      <c r="G152" s="33"/>
      <c r="H152" s="39"/>
      <c r="I152" s="39"/>
    </row>
    <row r="153" s="8" customFormat="1" spans="1:9">
      <c r="A153" s="23"/>
      <c r="B153" s="39"/>
      <c r="C153" s="30"/>
      <c r="D153" s="39"/>
      <c r="E153" s="27">
        <v>1</v>
      </c>
      <c r="F153" s="27">
        <v>65</v>
      </c>
      <c r="G153" s="33"/>
      <c r="H153" s="39"/>
      <c r="I153" s="39"/>
    </row>
    <row r="154" s="8" customFormat="1" spans="1:9">
      <c r="A154" s="23"/>
      <c r="B154" s="39"/>
      <c r="C154" s="30"/>
      <c r="D154" s="39"/>
      <c r="E154" s="27">
        <v>1</v>
      </c>
      <c r="F154" s="27">
        <v>30</v>
      </c>
      <c r="G154" s="35"/>
      <c r="H154" s="39"/>
      <c r="I154" s="39"/>
    </row>
    <row r="155" s="8" customFormat="1" ht="36" spans="1:9">
      <c r="A155" s="39">
        <v>123</v>
      </c>
      <c r="B155" s="84" t="s">
        <v>237</v>
      </c>
      <c r="C155" s="84" t="s">
        <v>238</v>
      </c>
      <c r="D155" s="78" t="s">
        <v>87</v>
      </c>
      <c r="E155" s="27">
        <v>1</v>
      </c>
      <c r="F155" s="27">
        <v>136.1</v>
      </c>
      <c r="G155" s="27">
        <v>136.1</v>
      </c>
      <c r="H155" s="78"/>
      <c r="I155" s="78" t="s">
        <v>71</v>
      </c>
    </row>
    <row r="156" s="8" customFormat="1" ht="36" spans="1:9">
      <c r="A156" s="39">
        <v>124</v>
      </c>
      <c r="B156" s="39" t="s">
        <v>239</v>
      </c>
      <c r="C156" s="30" t="s">
        <v>240</v>
      </c>
      <c r="D156" s="39" t="s">
        <v>50</v>
      </c>
      <c r="E156" s="27">
        <v>1</v>
      </c>
      <c r="F156" s="27">
        <v>47</v>
      </c>
      <c r="G156" s="27">
        <v>47</v>
      </c>
      <c r="H156" s="39"/>
      <c r="I156" s="78" t="s">
        <v>71</v>
      </c>
    </row>
    <row r="157" s="8" customFormat="1" ht="24" customHeight="1" spans="1:9">
      <c r="A157" s="39">
        <v>125</v>
      </c>
      <c r="B157" s="39">
        <v>250501013</v>
      </c>
      <c r="C157" s="30" t="s">
        <v>241</v>
      </c>
      <c r="D157" s="39"/>
      <c r="E157" s="27">
        <v>1</v>
      </c>
      <c r="F157" s="27">
        <v>64</v>
      </c>
      <c r="G157" s="27">
        <v>64</v>
      </c>
      <c r="H157" s="39"/>
      <c r="I157" s="78" t="s">
        <v>71</v>
      </c>
    </row>
    <row r="158" s="8" customFormat="1" spans="1:9">
      <c r="A158" s="39">
        <v>126</v>
      </c>
      <c r="B158" s="39" t="s">
        <v>242</v>
      </c>
      <c r="C158" s="30" t="s">
        <v>243</v>
      </c>
      <c r="D158" s="39"/>
      <c r="E158" s="27">
        <v>1</v>
      </c>
      <c r="F158" s="27">
        <v>46</v>
      </c>
      <c r="G158" s="32">
        <f>SUM(F158:F161)</f>
        <v>174</v>
      </c>
      <c r="H158" s="39" t="s">
        <v>244</v>
      </c>
      <c r="I158" s="39" t="s">
        <v>184</v>
      </c>
    </row>
    <row r="159" s="8" customFormat="1" spans="1:9">
      <c r="A159" s="39"/>
      <c r="B159" s="39"/>
      <c r="C159" s="30"/>
      <c r="D159" s="39"/>
      <c r="E159" s="27">
        <v>1</v>
      </c>
      <c r="F159" s="27">
        <v>46</v>
      </c>
      <c r="G159" s="33"/>
      <c r="H159" s="39"/>
      <c r="I159" s="39"/>
    </row>
    <row r="160" s="8" customFormat="1" spans="1:9">
      <c r="A160" s="39"/>
      <c r="B160" s="39"/>
      <c r="C160" s="30"/>
      <c r="D160" s="39"/>
      <c r="E160" s="27">
        <v>1</v>
      </c>
      <c r="F160" s="27">
        <v>69</v>
      </c>
      <c r="G160" s="33"/>
      <c r="H160" s="39"/>
      <c r="I160" s="39"/>
    </row>
    <row r="161" s="8" customFormat="1" spans="1:9">
      <c r="A161" s="39"/>
      <c r="B161" s="39"/>
      <c r="C161" s="30"/>
      <c r="D161" s="39"/>
      <c r="E161" s="27">
        <v>1</v>
      </c>
      <c r="F161" s="27">
        <v>13</v>
      </c>
      <c r="G161" s="35"/>
      <c r="H161" s="39"/>
      <c r="I161" s="39"/>
    </row>
    <row r="162" s="8" customFormat="1" spans="1:9">
      <c r="A162" s="39">
        <v>127</v>
      </c>
      <c r="B162" s="39" t="s">
        <v>245</v>
      </c>
      <c r="C162" s="30" t="s">
        <v>246</v>
      </c>
      <c r="D162" s="39" t="s">
        <v>189</v>
      </c>
      <c r="E162" s="27">
        <v>6</v>
      </c>
      <c r="F162" s="27">
        <v>13</v>
      </c>
      <c r="G162" s="32">
        <f>F162*E162+F163</f>
        <v>106</v>
      </c>
      <c r="H162" s="39"/>
      <c r="I162" s="39" t="s">
        <v>184</v>
      </c>
    </row>
    <row r="163" s="8" customFormat="1" spans="1:9">
      <c r="A163" s="39"/>
      <c r="B163" s="39"/>
      <c r="C163" s="30"/>
      <c r="D163" s="39"/>
      <c r="E163" s="27">
        <v>1</v>
      </c>
      <c r="F163" s="27">
        <v>28</v>
      </c>
      <c r="G163" s="35"/>
      <c r="H163" s="39"/>
      <c r="I163" s="39"/>
    </row>
    <row r="164" s="8" customFormat="1" ht="36" spans="1:9">
      <c r="A164" s="23">
        <v>128</v>
      </c>
      <c r="B164" s="39" t="s">
        <v>247</v>
      </c>
      <c r="C164" s="30" t="s">
        <v>248</v>
      </c>
      <c r="D164" s="39" t="s">
        <v>46</v>
      </c>
      <c r="E164" s="27">
        <v>1</v>
      </c>
      <c r="F164" s="27">
        <v>47</v>
      </c>
      <c r="G164" s="27">
        <f>F164*E164</f>
        <v>47</v>
      </c>
      <c r="H164" s="39"/>
      <c r="I164" s="39" t="s">
        <v>184</v>
      </c>
    </row>
    <row r="165" s="8" customFormat="1" ht="36" spans="1:9">
      <c r="A165" s="23">
        <v>129</v>
      </c>
      <c r="B165" s="39">
        <v>250402049</v>
      </c>
      <c r="C165" s="30" t="s">
        <v>249</v>
      </c>
      <c r="D165" s="39"/>
      <c r="E165" s="27">
        <v>1</v>
      </c>
      <c r="F165" s="27">
        <v>50</v>
      </c>
      <c r="G165" s="27">
        <f t="shared" ref="G165:G171" si="6">F165*E165</f>
        <v>50</v>
      </c>
      <c r="H165" s="39"/>
      <c r="I165" s="39" t="s">
        <v>184</v>
      </c>
    </row>
    <row r="166" s="8" customFormat="1" ht="24" spans="1:9">
      <c r="A166" s="23">
        <v>130</v>
      </c>
      <c r="B166" s="84" t="s">
        <v>104</v>
      </c>
      <c r="C166" s="84" t="s">
        <v>250</v>
      </c>
      <c r="D166" s="78" t="s">
        <v>87</v>
      </c>
      <c r="E166" s="27">
        <v>1</v>
      </c>
      <c r="F166" s="27">
        <v>72</v>
      </c>
      <c r="G166" s="27">
        <f t="shared" si="6"/>
        <v>72</v>
      </c>
      <c r="H166" s="78"/>
      <c r="I166" s="78"/>
    </row>
    <row r="167" s="8" customFormat="1" ht="36" spans="1:9">
      <c r="A167" s="23">
        <v>131</v>
      </c>
      <c r="B167" s="39" t="s">
        <v>251</v>
      </c>
      <c r="C167" s="30" t="s">
        <v>252</v>
      </c>
      <c r="D167" s="39" t="s">
        <v>59</v>
      </c>
      <c r="E167" s="27">
        <v>1</v>
      </c>
      <c r="F167" s="27">
        <v>86</v>
      </c>
      <c r="G167" s="27">
        <f t="shared" si="6"/>
        <v>86</v>
      </c>
      <c r="H167" s="39"/>
      <c r="I167" s="39" t="s">
        <v>184</v>
      </c>
    </row>
    <row r="168" s="8" customFormat="1" ht="36" spans="1:9">
      <c r="A168" s="23">
        <v>132</v>
      </c>
      <c r="B168" s="39" t="s">
        <v>251</v>
      </c>
      <c r="C168" s="30" t="s">
        <v>253</v>
      </c>
      <c r="D168" s="39" t="s">
        <v>59</v>
      </c>
      <c r="E168" s="57">
        <v>1</v>
      </c>
      <c r="F168" s="57">
        <v>86</v>
      </c>
      <c r="G168" s="27">
        <f t="shared" si="6"/>
        <v>86</v>
      </c>
      <c r="H168" s="39"/>
      <c r="I168" s="39" t="s">
        <v>184</v>
      </c>
    </row>
    <row r="169" s="8" customFormat="1" ht="36" spans="1:9">
      <c r="A169" s="23">
        <v>133</v>
      </c>
      <c r="B169" s="39" t="s">
        <v>251</v>
      </c>
      <c r="C169" s="30" t="s">
        <v>254</v>
      </c>
      <c r="D169" s="39" t="s">
        <v>59</v>
      </c>
      <c r="E169" s="57">
        <v>1</v>
      </c>
      <c r="F169" s="57">
        <v>86</v>
      </c>
      <c r="G169" s="27">
        <f t="shared" si="6"/>
        <v>86</v>
      </c>
      <c r="H169" s="39"/>
      <c r="I169" s="39" t="s">
        <v>184</v>
      </c>
    </row>
    <row r="170" s="8" customFormat="1" ht="36" spans="1:9">
      <c r="A170" s="23">
        <v>134</v>
      </c>
      <c r="B170" s="39" t="s">
        <v>251</v>
      </c>
      <c r="C170" s="30" t="s">
        <v>255</v>
      </c>
      <c r="D170" s="39" t="s">
        <v>59</v>
      </c>
      <c r="E170" s="27">
        <v>1</v>
      </c>
      <c r="F170" s="27">
        <v>86</v>
      </c>
      <c r="G170" s="27">
        <f t="shared" si="6"/>
        <v>86</v>
      </c>
      <c r="H170" s="39"/>
      <c r="I170" s="39" t="s">
        <v>184</v>
      </c>
    </row>
    <row r="171" s="8" customFormat="1" ht="36" spans="1:9">
      <c r="A171" s="23">
        <v>135</v>
      </c>
      <c r="B171" s="39" t="s">
        <v>256</v>
      </c>
      <c r="C171" s="30" t="s">
        <v>257</v>
      </c>
      <c r="D171" s="39" t="s">
        <v>59</v>
      </c>
      <c r="E171" s="27">
        <v>3</v>
      </c>
      <c r="F171" s="27">
        <v>86</v>
      </c>
      <c r="G171" s="27">
        <f t="shared" si="6"/>
        <v>258</v>
      </c>
      <c r="H171" s="39"/>
      <c r="I171" s="39" t="s">
        <v>184</v>
      </c>
    </row>
    <row r="172" s="10" customFormat="1" ht="36" spans="1:9">
      <c r="A172" s="23">
        <v>136</v>
      </c>
      <c r="B172" s="39" t="s">
        <v>258</v>
      </c>
      <c r="C172" s="30" t="s">
        <v>259</v>
      </c>
      <c r="D172" s="39" t="s">
        <v>59</v>
      </c>
      <c r="E172" s="27">
        <v>1</v>
      </c>
      <c r="F172" s="27" t="s">
        <v>260</v>
      </c>
      <c r="G172" s="27">
        <v>165</v>
      </c>
      <c r="H172" s="39"/>
      <c r="I172" s="39" t="s">
        <v>184</v>
      </c>
    </row>
    <row r="173" s="10" customFormat="1" ht="36" spans="1:9">
      <c r="A173" s="23">
        <v>137</v>
      </c>
      <c r="B173" s="39" t="s">
        <v>258</v>
      </c>
      <c r="C173" s="30" t="s">
        <v>261</v>
      </c>
      <c r="D173" s="39" t="s">
        <v>59</v>
      </c>
      <c r="E173" s="27">
        <v>1</v>
      </c>
      <c r="F173" s="27" t="s">
        <v>260</v>
      </c>
      <c r="G173" s="27">
        <v>165</v>
      </c>
      <c r="H173" s="39"/>
      <c r="I173" s="39" t="s">
        <v>184</v>
      </c>
    </row>
    <row r="174" s="10" customFormat="1" ht="36" spans="1:9">
      <c r="A174" s="23">
        <v>138</v>
      </c>
      <c r="B174" s="39" t="s">
        <v>258</v>
      </c>
      <c r="C174" s="30" t="s">
        <v>262</v>
      </c>
      <c r="D174" s="39" t="s">
        <v>59</v>
      </c>
      <c r="E174" s="27">
        <v>1</v>
      </c>
      <c r="F174" s="27" t="s">
        <v>260</v>
      </c>
      <c r="G174" s="27">
        <v>165</v>
      </c>
      <c r="H174" s="39"/>
      <c r="I174" s="39" t="s">
        <v>184</v>
      </c>
    </row>
    <row r="175" s="10" customFormat="1" ht="36" spans="1:9">
      <c r="A175" s="23">
        <v>139</v>
      </c>
      <c r="B175" s="39" t="s">
        <v>258</v>
      </c>
      <c r="C175" s="30" t="s">
        <v>263</v>
      </c>
      <c r="D175" s="39" t="s">
        <v>59</v>
      </c>
      <c r="E175" s="57">
        <v>1</v>
      </c>
      <c r="F175" s="57">
        <v>65</v>
      </c>
      <c r="G175" s="27">
        <f t="shared" ref="G175:G202" si="7">F175*E175</f>
        <v>65</v>
      </c>
      <c r="H175" s="39"/>
      <c r="I175" s="39" t="s">
        <v>184</v>
      </c>
    </row>
    <row r="176" s="8" customFormat="1" ht="36" spans="1:9">
      <c r="A176" s="23">
        <v>140</v>
      </c>
      <c r="B176" s="39" t="s">
        <v>264</v>
      </c>
      <c r="C176" s="30" t="s">
        <v>265</v>
      </c>
      <c r="D176" s="23" t="s">
        <v>50</v>
      </c>
      <c r="E176" s="27">
        <v>1</v>
      </c>
      <c r="F176" s="27">
        <v>71</v>
      </c>
      <c r="G176" s="27">
        <f t="shared" si="7"/>
        <v>71</v>
      </c>
      <c r="H176" s="39"/>
      <c r="I176" s="39" t="s">
        <v>184</v>
      </c>
    </row>
    <row r="177" s="8" customFormat="1" ht="36" spans="1:9">
      <c r="A177" s="23">
        <v>141</v>
      </c>
      <c r="B177" s="39" t="s">
        <v>212</v>
      </c>
      <c r="C177" s="30" t="s">
        <v>266</v>
      </c>
      <c r="D177" s="51"/>
      <c r="E177" s="27">
        <v>1</v>
      </c>
      <c r="F177" s="27">
        <v>261</v>
      </c>
      <c r="G177" s="27">
        <f t="shared" si="7"/>
        <v>261</v>
      </c>
      <c r="H177" s="39"/>
      <c r="I177" s="39" t="s">
        <v>184</v>
      </c>
    </row>
    <row r="178" s="8" customFormat="1" ht="36" spans="1:9">
      <c r="A178" s="23">
        <v>142</v>
      </c>
      <c r="B178" s="39" t="s">
        <v>267</v>
      </c>
      <c r="C178" s="30" t="s">
        <v>268</v>
      </c>
      <c r="D178" s="39" t="s">
        <v>50</v>
      </c>
      <c r="E178" s="27">
        <v>1</v>
      </c>
      <c r="F178" s="27">
        <v>67</v>
      </c>
      <c r="G178" s="27">
        <f t="shared" si="7"/>
        <v>67</v>
      </c>
      <c r="H178" s="39"/>
      <c r="I178" s="39" t="s">
        <v>184</v>
      </c>
    </row>
    <row r="179" s="8" customFormat="1" ht="36" spans="1:9">
      <c r="A179" s="23">
        <v>143</v>
      </c>
      <c r="B179" s="61" t="s">
        <v>93</v>
      </c>
      <c r="C179" s="30" t="s">
        <v>269</v>
      </c>
      <c r="D179" s="85" t="s">
        <v>41</v>
      </c>
      <c r="E179" s="57">
        <v>17</v>
      </c>
      <c r="F179" s="27">
        <v>230</v>
      </c>
      <c r="G179" s="27">
        <f t="shared" si="7"/>
        <v>3910</v>
      </c>
      <c r="H179" s="39"/>
      <c r="I179" s="39"/>
    </row>
    <row r="180" s="8" customFormat="1" ht="36" spans="1:9">
      <c r="A180" s="23">
        <v>144</v>
      </c>
      <c r="B180" s="39" t="s">
        <v>270</v>
      </c>
      <c r="C180" s="30" t="s">
        <v>271</v>
      </c>
      <c r="D180" s="39" t="s">
        <v>41</v>
      </c>
      <c r="E180" s="27">
        <v>4</v>
      </c>
      <c r="F180" s="27">
        <v>230</v>
      </c>
      <c r="G180" s="27">
        <f t="shared" si="7"/>
        <v>920</v>
      </c>
      <c r="H180" s="39"/>
      <c r="I180" s="39"/>
    </row>
    <row r="181" s="8" customFormat="1" ht="36" spans="1:9">
      <c r="A181" s="23">
        <v>145</v>
      </c>
      <c r="B181" s="39" t="s">
        <v>137</v>
      </c>
      <c r="C181" s="30" t="s">
        <v>272</v>
      </c>
      <c r="D181" s="39"/>
      <c r="E181" s="27">
        <v>1</v>
      </c>
      <c r="F181" s="27">
        <v>109</v>
      </c>
      <c r="G181" s="27">
        <f t="shared" si="7"/>
        <v>109</v>
      </c>
      <c r="H181" s="39"/>
      <c r="I181" s="39" t="s">
        <v>47</v>
      </c>
    </row>
    <row r="182" s="8" customFormat="1" ht="36" spans="1:9">
      <c r="A182" s="23">
        <v>146</v>
      </c>
      <c r="B182" s="39" t="s">
        <v>137</v>
      </c>
      <c r="C182" s="30" t="s">
        <v>273</v>
      </c>
      <c r="D182" s="39"/>
      <c r="E182" s="27">
        <v>1</v>
      </c>
      <c r="F182" s="27">
        <v>109</v>
      </c>
      <c r="G182" s="27">
        <f t="shared" si="7"/>
        <v>109</v>
      </c>
      <c r="H182" s="39"/>
      <c r="I182" s="39" t="s">
        <v>47</v>
      </c>
    </row>
    <row r="183" s="8" customFormat="1" ht="36" spans="1:9">
      <c r="A183" s="23">
        <v>147</v>
      </c>
      <c r="B183" s="39" t="s">
        <v>137</v>
      </c>
      <c r="C183" s="30" t="s">
        <v>274</v>
      </c>
      <c r="D183" s="39"/>
      <c r="E183" s="27">
        <v>1</v>
      </c>
      <c r="F183" s="27">
        <v>109</v>
      </c>
      <c r="G183" s="27">
        <f t="shared" si="7"/>
        <v>109</v>
      </c>
      <c r="H183" s="39"/>
      <c r="I183" s="39" t="s">
        <v>47</v>
      </c>
    </row>
    <row r="184" s="8" customFormat="1" ht="36" spans="1:9">
      <c r="A184" s="23">
        <v>148</v>
      </c>
      <c r="B184" s="39" t="s">
        <v>137</v>
      </c>
      <c r="C184" s="30" t="s">
        <v>275</v>
      </c>
      <c r="D184" s="39"/>
      <c r="E184" s="27">
        <v>1</v>
      </c>
      <c r="F184" s="27">
        <v>109</v>
      </c>
      <c r="G184" s="27">
        <f t="shared" si="7"/>
        <v>109</v>
      </c>
      <c r="H184" s="39"/>
      <c r="I184" s="39" t="s">
        <v>47</v>
      </c>
    </row>
    <row r="185" s="8" customFormat="1" ht="36" spans="1:9">
      <c r="A185" s="23">
        <v>149</v>
      </c>
      <c r="B185" s="39" t="s">
        <v>137</v>
      </c>
      <c r="C185" s="30" t="s">
        <v>276</v>
      </c>
      <c r="D185" s="39"/>
      <c r="E185" s="27">
        <v>1</v>
      </c>
      <c r="F185" s="27">
        <v>109</v>
      </c>
      <c r="G185" s="27">
        <f t="shared" si="7"/>
        <v>109</v>
      </c>
      <c r="H185" s="39"/>
      <c r="I185" s="39" t="s">
        <v>47</v>
      </c>
    </row>
    <row r="186" s="8" customFormat="1" ht="36" spans="1:9">
      <c r="A186" s="23">
        <v>150</v>
      </c>
      <c r="B186" s="39" t="s">
        <v>137</v>
      </c>
      <c r="C186" s="30" t="s">
        <v>277</v>
      </c>
      <c r="D186" s="39"/>
      <c r="E186" s="27">
        <v>1</v>
      </c>
      <c r="F186" s="27">
        <v>109</v>
      </c>
      <c r="G186" s="27">
        <f t="shared" si="7"/>
        <v>109</v>
      </c>
      <c r="H186" s="39"/>
      <c r="I186" s="39" t="s">
        <v>47</v>
      </c>
    </row>
    <row r="187" s="8" customFormat="1" ht="36" spans="1:9">
      <c r="A187" s="23">
        <v>151</v>
      </c>
      <c r="B187" s="39" t="s">
        <v>137</v>
      </c>
      <c r="C187" s="30" t="s">
        <v>278</v>
      </c>
      <c r="D187" s="39"/>
      <c r="E187" s="27">
        <v>1</v>
      </c>
      <c r="F187" s="27">
        <v>109</v>
      </c>
      <c r="G187" s="27">
        <f t="shared" si="7"/>
        <v>109</v>
      </c>
      <c r="H187" s="39"/>
      <c r="I187" s="39" t="s">
        <v>47</v>
      </c>
    </row>
    <row r="188" s="8" customFormat="1" ht="43" customHeight="1" spans="1:9">
      <c r="A188" s="23">
        <v>152</v>
      </c>
      <c r="B188" s="30" t="s">
        <v>279</v>
      </c>
      <c r="C188" s="30" t="s">
        <v>280</v>
      </c>
      <c r="D188" s="39"/>
      <c r="E188" s="27">
        <v>1</v>
      </c>
      <c r="F188" s="27">
        <v>130</v>
      </c>
      <c r="G188" s="27">
        <f t="shared" si="7"/>
        <v>130</v>
      </c>
      <c r="H188" s="39"/>
      <c r="I188" s="39" t="s">
        <v>71</v>
      </c>
    </row>
    <row r="189" s="8" customFormat="1" ht="36" spans="1:9">
      <c r="A189" s="23">
        <v>153</v>
      </c>
      <c r="B189" s="39" t="s">
        <v>281</v>
      </c>
      <c r="C189" s="30" t="s">
        <v>282</v>
      </c>
      <c r="D189" s="39"/>
      <c r="E189" s="27">
        <v>1</v>
      </c>
      <c r="F189" s="27">
        <v>510</v>
      </c>
      <c r="G189" s="27">
        <f t="shared" si="7"/>
        <v>510</v>
      </c>
      <c r="H189" s="39"/>
      <c r="I189" s="39" t="s">
        <v>71</v>
      </c>
    </row>
    <row r="190" s="8" customFormat="1" ht="36" spans="1:9">
      <c r="A190" s="23">
        <v>154</v>
      </c>
      <c r="B190" s="39" t="s">
        <v>178</v>
      </c>
      <c r="C190" s="30" t="s">
        <v>283</v>
      </c>
      <c r="D190" s="39"/>
      <c r="E190" s="27">
        <v>2</v>
      </c>
      <c r="F190" s="27">
        <v>223.7</v>
      </c>
      <c r="G190" s="27">
        <f t="shared" si="7"/>
        <v>447.4</v>
      </c>
      <c r="H190" s="39"/>
      <c r="I190" s="39"/>
    </row>
    <row r="191" s="8" customFormat="1" ht="36" spans="1:9">
      <c r="A191" s="23">
        <v>155</v>
      </c>
      <c r="B191" s="39" t="s">
        <v>178</v>
      </c>
      <c r="C191" s="30" t="s">
        <v>284</v>
      </c>
      <c r="D191" s="39"/>
      <c r="E191" s="27">
        <v>2</v>
      </c>
      <c r="F191" s="27">
        <v>223.7</v>
      </c>
      <c r="G191" s="27">
        <f t="shared" si="7"/>
        <v>447.4</v>
      </c>
      <c r="H191" s="39"/>
      <c r="I191" s="39"/>
    </row>
    <row r="192" s="8" customFormat="1" ht="36" spans="1:9">
      <c r="A192" s="23">
        <v>156</v>
      </c>
      <c r="B192" s="39" t="s">
        <v>178</v>
      </c>
      <c r="C192" s="30" t="s">
        <v>285</v>
      </c>
      <c r="D192" s="39"/>
      <c r="E192" s="27">
        <v>2</v>
      </c>
      <c r="F192" s="27">
        <v>223.7</v>
      </c>
      <c r="G192" s="27">
        <f t="shared" si="7"/>
        <v>447.4</v>
      </c>
      <c r="H192" s="39"/>
      <c r="I192" s="39"/>
    </row>
    <row r="193" s="8" customFormat="1" ht="36" spans="1:9">
      <c r="A193" s="23">
        <v>157</v>
      </c>
      <c r="B193" s="39" t="s">
        <v>178</v>
      </c>
      <c r="C193" s="30" t="s">
        <v>286</v>
      </c>
      <c r="D193" s="39"/>
      <c r="E193" s="27">
        <v>2</v>
      </c>
      <c r="F193" s="27">
        <v>223.7</v>
      </c>
      <c r="G193" s="27">
        <f t="shared" si="7"/>
        <v>447.4</v>
      </c>
      <c r="H193" s="39"/>
      <c r="I193" s="39"/>
    </row>
    <row r="194" s="8" customFormat="1" ht="36" spans="1:9">
      <c r="A194" s="23">
        <v>158</v>
      </c>
      <c r="B194" s="39" t="s">
        <v>178</v>
      </c>
      <c r="C194" s="30" t="s">
        <v>287</v>
      </c>
      <c r="D194" s="39"/>
      <c r="E194" s="27">
        <v>2</v>
      </c>
      <c r="F194" s="27">
        <v>223.7</v>
      </c>
      <c r="G194" s="27">
        <f t="shared" si="7"/>
        <v>447.4</v>
      </c>
      <c r="H194" s="39"/>
      <c r="I194" s="39"/>
    </row>
    <row r="195" s="8" customFormat="1" ht="84" spans="1:9">
      <c r="A195" s="23">
        <v>159</v>
      </c>
      <c r="B195" s="39" t="s">
        <v>288</v>
      </c>
      <c r="C195" s="30" t="s">
        <v>289</v>
      </c>
      <c r="D195" s="39"/>
      <c r="E195" s="27">
        <v>9</v>
      </c>
      <c r="F195" s="27">
        <v>223.7</v>
      </c>
      <c r="G195" s="27">
        <f t="shared" si="7"/>
        <v>2013.3</v>
      </c>
      <c r="H195" s="39"/>
      <c r="I195" s="39"/>
    </row>
    <row r="196" s="8" customFormat="1" ht="36" spans="1:9">
      <c r="A196" s="23">
        <v>160</v>
      </c>
      <c r="B196" s="39" t="s">
        <v>178</v>
      </c>
      <c r="C196" s="30" t="s">
        <v>290</v>
      </c>
      <c r="D196" s="39"/>
      <c r="E196" s="27">
        <v>2</v>
      </c>
      <c r="F196" s="27">
        <v>223.7</v>
      </c>
      <c r="G196" s="27">
        <f t="shared" si="7"/>
        <v>447.4</v>
      </c>
      <c r="H196" s="39"/>
      <c r="I196" s="39"/>
    </row>
    <row r="197" s="8" customFormat="1" ht="36" spans="1:9">
      <c r="A197" s="23">
        <v>161</v>
      </c>
      <c r="B197" s="39" t="s">
        <v>178</v>
      </c>
      <c r="C197" s="30" t="s">
        <v>291</v>
      </c>
      <c r="D197" s="39"/>
      <c r="E197" s="27">
        <v>2</v>
      </c>
      <c r="F197" s="27">
        <v>223.7</v>
      </c>
      <c r="G197" s="27">
        <f t="shared" si="7"/>
        <v>447.4</v>
      </c>
      <c r="H197" s="39"/>
      <c r="I197" s="39"/>
    </row>
    <row r="198" s="8" customFormat="1" ht="36" spans="1:9">
      <c r="A198" s="23">
        <v>162</v>
      </c>
      <c r="B198" s="39" t="s">
        <v>292</v>
      </c>
      <c r="C198" s="30" t="s">
        <v>293</v>
      </c>
      <c r="D198" s="39"/>
      <c r="E198" s="27">
        <v>4</v>
      </c>
      <c r="F198" s="27">
        <v>109</v>
      </c>
      <c r="G198" s="27">
        <f t="shared" si="7"/>
        <v>436</v>
      </c>
      <c r="H198" s="39" t="s">
        <v>294</v>
      </c>
      <c r="I198" s="39" t="s">
        <v>47</v>
      </c>
    </row>
    <row r="199" s="8" customFormat="1" ht="36" spans="1:9">
      <c r="A199" s="23">
        <v>163</v>
      </c>
      <c r="B199" s="39" t="s">
        <v>292</v>
      </c>
      <c r="C199" s="30" t="s">
        <v>295</v>
      </c>
      <c r="D199" s="39"/>
      <c r="E199" s="27">
        <v>4</v>
      </c>
      <c r="F199" s="27">
        <v>109</v>
      </c>
      <c r="G199" s="27">
        <f t="shared" si="7"/>
        <v>436</v>
      </c>
      <c r="H199" s="39" t="s">
        <v>296</v>
      </c>
      <c r="I199" s="39" t="s">
        <v>47</v>
      </c>
    </row>
    <row r="200" s="8" customFormat="1" ht="40" customHeight="1" spans="1:9">
      <c r="A200" s="23">
        <v>164</v>
      </c>
      <c r="B200" s="84" t="s">
        <v>178</v>
      </c>
      <c r="C200" s="30" t="s">
        <v>297</v>
      </c>
      <c r="D200" s="86"/>
      <c r="E200" s="27">
        <v>2</v>
      </c>
      <c r="F200" s="27">
        <v>223.7</v>
      </c>
      <c r="G200" s="27">
        <f t="shared" si="7"/>
        <v>447.4</v>
      </c>
      <c r="H200" s="78"/>
      <c r="I200" s="78"/>
    </row>
    <row r="201" s="8" customFormat="1" ht="36" spans="1:9">
      <c r="A201" s="23">
        <v>165</v>
      </c>
      <c r="B201" s="39" t="s">
        <v>292</v>
      </c>
      <c r="C201" s="30" t="s">
        <v>298</v>
      </c>
      <c r="D201" s="39"/>
      <c r="E201" s="27">
        <v>4</v>
      </c>
      <c r="F201" s="27">
        <v>109</v>
      </c>
      <c r="G201" s="27">
        <f t="shared" si="7"/>
        <v>436</v>
      </c>
      <c r="H201" s="39" t="s">
        <v>299</v>
      </c>
      <c r="I201" s="39" t="s">
        <v>47</v>
      </c>
    </row>
    <row r="202" s="8" customFormat="1" ht="36" spans="1:9">
      <c r="A202" s="23">
        <v>166</v>
      </c>
      <c r="B202" s="39" t="s">
        <v>300</v>
      </c>
      <c r="C202" s="30" t="s">
        <v>301</v>
      </c>
      <c r="D202" s="39"/>
      <c r="E202" s="27">
        <v>8</v>
      </c>
      <c r="F202" s="27">
        <v>109</v>
      </c>
      <c r="G202" s="27">
        <f t="shared" si="7"/>
        <v>872</v>
      </c>
      <c r="H202" s="39" t="s">
        <v>302</v>
      </c>
      <c r="I202" s="39" t="s">
        <v>47</v>
      </c>
    </row>
    <row r="203" s="8" customFormat="1" spans="1:9">
      <c r="A203" s="39">
        <v>167</v>
      </c>
      <c r="B203" s="39" t="s">
        <v>303</v>
      </c>
      <c r="C203" s="30" t="s">
        <v>304</v>
      </c>
      <c r="D203" s="39"/>
      <c r="E203" s="27">
        <v>2</v>
      </c>
      <c r="F203" s="27">
        <v>109</v>
      </c>
      <c r="G203" s="32">
        <f>F203*E203+F204*E204+F205*E205</f>
        <v>307</v>
      </c>
      <c r="H203" s="39" t="s">
        <v>305</v>
      </c>
      <c r="I203" s="39" t="s">
        <v>47</v>
      </c>
    </row>
    <row r="204" s="8" customFormat="1" spans="1:9">
      <c r="A204" s="39"/>
      <c r="B204" s="39"/>
      <c r="C204" s="30"/>
      <c r="D204" s="39"/>
      <c r="E204" s="27">
        <v>3</v>
      </c>
      <c r="F204" s="27">
        <v>21</v>
      </c>
      <c r="G204" s="33"/>
      <c r="H204" s="39"/>
      <c r="I204" s="39"/>
    </row>
    <row r="205" s="8" customFormat="1" spans="1:9">
      <c r="A205" s="39"/>
      <c r="B205" s="39"/>
      <c r="C205" s="30"/>
      <c r="D205" s="39"/>
      <c r="E205" s="27">
        <v>1</v>
      </c>
      <c r="F205" s="27">
        <v>26</v>
      </c>
      <c r="G205" s="35"/>
      <c r="H205" s="39"/>
      <c r="I205" s="39"/>
    </row>
    <row r="206" s="8" customFormat="1" spans="1:9">
      <c r="A206" s="23">
        <v>168</v>
      </c>
      <c r="B206" s="39" t="s">
        <v>306</v>
      </c>
      <c r="C206" s="30" t="s">
        <v>307</v>
      </c>
      <c r="D206" s="39"/>
      <c r="E206" s="27">
        <v>2</v>
      </c>
      <c r="F206" s="27">
        <v>109</v>
      </c>
      <c r="G206" s="32">
        <f>F206*E206+F207*E207+F208*E208</f>
        <v>265</v>
      </c>
      <c r="H206" s="39" t="s">
        <v>308</v>
      </c>
      <c r="I206" s="39" t="s">
        <v>47</v>
      </c>
    </row>
    <row r="207" s="8" customFormat="1" spans="1:9">
      <c r="A207" s="23"/>
      <c r="B207" s="39"/>
      <c r="C207" s="30"/>
      <c r="D207" s="39"/>
      <c r="E207" s="27">
        <v>1</v>
      </c>
      <c r="F207" s="27">
        <v>21</v>
      </c>
      <c r="G207" s="33"/>
      <c r="H207" s="39"/>
      <c r="I207" s="39"/>
    </row>
    <row r="208" s="8" customFormat="1" spans="1:9">
      <c r="A208" s="23"/>
      <c r="B208" s="39"/>
      <c r="C208" s="30"/>
      <c r="D208" s="39"/>
      <c r="E208" s="27">
        <v>1</v>
      </c>
      <c r="F208" s="27">
        <v>26</v>
      </c>
      <c r="G208" s="35"/>
      <c r="H208" s="39"/>
      <c r="I208" s="39"/>
    </row>
    <row r="209" s="8" customFormat="1" ht="36" spans="1:9">
      <c r="A209" s="39">
        <v>169</v>
      </c>
      <c r="B209" s="39" t="s">
        <v>212</v>
      </c>
      <c r="C209" s="30" t="s">
        <v>309</v>
      </c>
      <c r="D209" s="51"/>
      <c r="E209" s="27">
        <v>1</v>
      </c>
      <c r="F209" s="27">
        <v>261</v>
      </c>
      <c r="G209" s="27">
        <f>F209*E209</f>
        <v>261</v>
      </c>
      <c r="H209" s="39"/>
      <c r="I209" s="39" t="s">
        <v>71</v>
      </c>
    </row>
    <row r="210" s="8" customFormat="1" ht="24" spans="1:9">
      <c r="A210" s="23">
        <v>170</v>
      </c>
      <c r="B210" s="77" t="s">
        <v>310</v>
      </c>
      <c r="C210" s="75" t="s">
        <v>311</v>
      </c>
      <c r="D210" s="76" t="s">
        <v>312</v>
      </c>
      <c r="E210" s="27">
        <v>1</v>
      </c>
      <c r="F210" s="27">
        <v>862</v>
      </c>
      <c r="G210" s="27">
        <f t="shared" ref="G210:G217" si="8">F210*E210</f>
        <v>862</v>
      </c>
      <c r="H210" s="76"/>
      <c r="I210" s="76"/>
    </row>
    <row r="211" s="8" customFormat="1" ht="24" spans="1:9">
      <c r="A211" s="39">
        <v>171</v>
      </c>
      <c r="B211" s="77" t="s">
        <v>310</v>
      </c>
      <c r="C211" s="30" t="s">
        <v>313</v>
      </c>
      <c r="D211" s="76" t="s">
        <v>312</v>
      </c>
      <c r="E211" s="27">
        <v>1</v>
      </c>
      <c r="F211" s="27">
        <v>862</v>
      </c>
      <c r="G211" s="27">
        <f t="shared" si="8"/>
        <v>862</v>
      </c>
      <c r="H211" s="39"/>
      <c r="I211" s="76"/>
    </row>
    <row r="212" s="8" customFormat="1" ht="24" spans="1:9">
      <c r="A212" s="23">
        <v>172</v>
      </c>
      <c r="B212" s="77" t="s">
        <v>310</v>
      </c>
      <c r="C212" s="30" t="s">
        <v>314</v>
      </c>
      <c r="D212" s="76" t="s">
        <v>312</v>
      </c>
      <c r="E212" s="27">
        <v>1</v>
      </c>
      <c r="F212" s="27">
        <v>862</v>
      </c>
      <c r="G212" s="27">
        <f t="shared" si="8"/>
        <v>862</v>
      </c>
      <c r="H212" s="39"/>
      <c r="I212" s="76"/>
    </row>
    <row r="213" s="8" customFormat="1" ht="24" spans="1:9">
      <c r="A213" s="39">
        <v>173</v>
      </c>
      <c r="B213" s="77" t="s">
        <v>310</v>
      </c>
      <c r="C213" s="30" t="s">
        <v>315</v>
      </c>
      <c r="D213" s="39" t="s">
        <v>312</v>
      </c>
      <c r="E213" s="27">
        <v>1</v>
      </c>
      <c r="F213" s="27">
        <v>862</v>
      </c>
      <c r="G213" s="27">
        <f t="shared" si="8"/>
        <v>862</v>
      </c>
      <c r="H213" s="39"/>
      <c r="I213" s="76"/>
    </row>
    <row r="214" s="8" customFormat="1" ht="24" spans="1:9">
      <c r="A214" s="23">
        <v>174</v>
      </c>
      <c r="B214" s="77" t="s">
        <v>310</v>
      </c>
      <c r="C214" s="30" t="s">
        <v>316</v>
      </c>
      <c r="D214" s="39" t="s">
        <v>312</v>
      </c>
      <c r="E214" s="27">
        <v>1</v>
      </c>
      <c r="F214" s="27">
        <v>862</v>
      </c>
      <c r="G214" s="27">
        <f t="shared" si="8"/>
        <v>862</v>
      </c>
      <c r="H214" s="39"/>
      <c r="I214" s="76"/>
    </row>
    <row r="215" s="8" customFormat="1" ht="24" spans="1:9">
      <c r="A215" s="39">
        <v>175</v>
      </c>
      <c r="B215" s="77" t="s">
        <v>310</v>
      </c>
      <c r="C215" s="30" t="s">
        <v>317</v>
      </c>
      <c r="D215" s="39" t="s">
        <v>312</v>
      </c>
      <c r="E215" s="27">
        <v>1</v>
      </c>
      <c r="F215" s="27">
        <v>862</v>
      </c>
      <c r="G215" s="27">
        <f t="shared" si="8"/>
        <v>862</v>
      </c>
      <c r="H215" s="39"/>
      <c r="I215" s="76"/>
    </row>
    <row r="216" s="8" customFormat="1" ht="36" spans="1:9">
      <c r="A216" s="23">
        <v>176</v>
      </c>
      <c r="B216" s="77" t="s">
        <v>310</v>
      </c>
      <c r="C216" s="30" t="s">
        <v>318</v>
      </c>
      <c r="D216" s="39" t="s">
        <v>312</v>
      </c>
      <c r="E216" s="27">
        <v>1</v>
      </c>
      <c r="F216" s="27">
        <v>862</v>
      </c>
      <c r="G216" s="27">
        <f t="shared" si="8"/>
        <v>862</v>
      </c>
      <c r="H216" s="39"/>
      <c r="I216" s="76"/>
    </row>
    <row r="217" s="8" customFormat="1" ht="48" spans="1:9">
      <c r="A217" s="39">
        <v>177</v>
      </c>
      <c r="B217" s="39" t="s">
        <v>319</v>
      </c>
      <c r="C217" s="30" t="s">
        <v>320</v>
      </c>
      <c r="D217" s="39"/>
      <c r="E217" s="27">
        <v>1</v>
      </c>
      <c r="F217" s="27">
        <v>698</v>
      </c>
      <c r="G217" s="27">
        <f t="shared" si="8"/>
        <v>698</v>
      </c>
      <c r="H217" s="39"/>
      <c r="I217" s="76"/>
    </row>
    <row r="218" s="8" customFormat="1" ht="24" spans="1:9">
      <c r="A218" s="23">
        <v>178</v>
      </c>
      <c r="B218" s="39" t="s">
        <v>321</v>
      </c>
      <c r="C218" s="30" t="s">
        <v>322</v>
      </c>
      <c r="D218" s="39" t="s">
        <v>41</v>
      </c>
      <c r="E218" s="27">
        <v>2</v>
      </c>
      <c r="F218" s="27">
        <v>230</v>
      </c>
      <c r="G218" s="27">
        <f t="shared" ref="G218:G242" si="9">F218*E218</f>
        <v>460</v>
      </c>
      <c r="H218" s="39"/>
      <c r="I218" s="76"/>
    </row>
    <row r="219" s="8" customFormat="1" ht="24" spans="1:9">
      <c r="A219" s="39">
        <v>179</v>
      </c>
      <c r="B219" s="39" t="s">
        <v>93</v>
      </c>
      <c r="C219" s="30" t="s">
        <v>323</v>
      </c>
      <c r="D219" s="39" t="s">
        <v>41</v>
      </c>
      <c r="E219" s="27">
        <v>1</v>
      </c>
      <c r="F219" s="27">
        <v>230</v>
      </c>
      <c r="G219" s="27">
        <f t="shared" si="9"/>
        <v>230</v>
      </c>
      <c r="H219" s="39"/>
      <c r="I219" s="76"/>
    </row>
    <row r="220" s="8" customFormat="1" ht="36" spans="1:9">
      <c r="A220" s="23">
        <v>180</v>
      </c>
      <c r="B220" s="39" t="s">
        <v>324</v>
      </c>
      <c r="C220" s="30" t="s">
        <v>325</v>
      </c>
      <c r="D220" s="39" t="s">
        <v>41</v>
      </c>
      <c r="E220" s="27">
        <v>2</v>
      </c>
      <c r="F220" s="27">
        <v>230</v>
      </c>
      <c r="G220" s="27">
        <f t="shared" si="9"/>
        <v>460</v>
      </c>
      <c r="H220" s="39"/>
      <c r="I220" s="76"/>
    </row>
    <row r="221" s="8" customFormat="1" ht="24" spans="1:9">
      <c r="A221" s="39">
        <v>181</v>
      </c>
      <c r="B221" s="39" t="s">
        <v>326</v>
      </c>
      <c r="C221" s="30" t="s">
        <v>327</v>
      </c>
      <c r="D221" s="39" t="s">
        <v>41</v>
      </c>
      <c r="E221" s="27">
        <v>2</v>
      </c>
      <c r="F221" s="27">
        <v>230</v>
      </c>
      <c r="G221" s="27">
        <f t="shared" si="9"/>
        <v>460</v>
      </c>
      <c r="H221" s="39"/>
      <c r="I221" s="76"/>
    </row>
    <row r="222" s="8" customFormat="1" ht="36" spans="1:9">
      <c r="A222" s="23">
        <v>182</v>
      </c>
      <c r="B222" s="80" t="s">
        <v>328</v>
      </c>
      <c r="C222" s="59" t="s">
        <v>329</v>
      </c>
      <c r="D222" s="26"/>
      <c r="E222" s="27">
        <v>1</v>
      </c>
      <c r="F222" s="27">
        <v>1172.3</v>
      </c>
      <c r="G222" s="27">
        <f t="shared" si="9"/>
        <v>1172.3</v>
      </c>
      <c r="H222" s="79"/>
      <c r="I222" s="76"/>
    </row>
    <row r="223" s="8" customFormat="1" ht="36" spans="1:9">
      <c r="A223" s="39">
        <v>183</v>
      </c>
      <c r="B223" s="39" t="s">
        <v>330</v>
      </c>
      <c r="C223" s="30" t="s">
        <v>331</v>
      </c>
      <c r="D223" s="39" t="s">
        <v>87</v>
      </c>
      <c r="E223" s="27">
        <v>1</v>
      </c>
      <c r="F223" s="27">
        <v>147</v>
      </c>
      <c r="G223" s="27">
        <f t="shared" si="9"/>
        <v>147</v>
      </c>
      <c r="H223" s="39"/>
      <c r="I223" s="39" t="s">
        <v>71</v>
      </c>
    </row>
    <row r="224" s="8" customFormat="1" ht="36" spans="1:9">
      <c r="A224" s="23">
        <v>184</v>
      </c>
      <c r="B224" s="30" t="s">
        <v>332</v>
      </c>
      <c r="C224" s="30" t="s">
        <v>333</v>
      </c>
      <c r="D224" s="39"/>
      <c r="E224" s="27">
        <v>2</v>
      </c>
      <c r="F224" s="27">
        <v>144</v>
      </c>
      <c r="G224" s="27">
        <f t="shared" si="9"/>
        <v>288</v>
      </c>
      <c r="H224" s="39"/>
      <c r="I224" s="39"/>
    </row>
    <row r="225" s="8" customFormat="1" ht="36" spans="1:9">
      <c r="A225" s="39">
        <v>185</v>
      </c>
      <c r="B225" s="39" t="s">
        <v>334</v>
      </c>
      <c r="C225" s="30" t="s">
        <v>335</v>
      </c>
      <c r="D225" s="39" t="s">
        <v>87</v>
      </c>
      <c r="E225" s="27">
        <v>1</v>
      </c>
      <c r="F225" s="27">
        <v>106</v>
      </c>
      <c r="G225" s="27">
        <f t="shared" si="9"/>
        <v>106</v>
      </c>
      <c r="H225" s="39"/>
      <c r="I225" s="39" t="s">
        <v>71</v>
      </c>
    </row>
    <row r="226" s="8" customFormat="1" ht="36" spans="1:9">
      <c r="A226" s="23">
        <v>186</v>
      </c>
      <c r="B226" s="61" t="s">
        <v>336</v>
      </c>
      <c r="C226" s="30" t="s">
        <v>337</v>
      </c>
      <c r="D226" s="39" t="s">
        <v>41</v>
      </c>
      <c r="E226" s="27">
        <v>12</v>
      </c>
      <c r="F226" s="27">
        <v>230</v>
      </c>
      <c r="G226" s="27">
        <f t="shared" si="9"/>
        <v>2760</v>
      </c>
      <c r="H226" s="27"/>
      <c r="I226" s="39" t="s">
        <v>47</v>
      </c>
    </row>
    <row r="227" s="8" customFormat="1" ht="36" spans="1:9">
      <c r="A227" s="39">
        <v>187</v>
      </c>
      <c r="B227" s="61" t="s">
        <v>336</v>
      </c>
      <c r="C227" s="30" t="s">
        <v>338</v>
      </c>
      <c r="D227" s="39" t="s">
        <v>41</v>
      </c>
      <c r="E227" s="27">
        <v>12</v>
      </c>
      <c r="F227" s="27">
        <v>230</v>
      </c>
      <c r="G227" s="27">
        <f t="shared" si="9"/>
        <v>2760</v>
      </c>
      <c r="H227" s="27"/>
      <c r="I227" s="39" t="s">
        <v>47</v>
      </c>
    </row>
    <row r="228" s="8" customFormat="1" ht="36" spans="1:9">
      <c r="A228" s="23">
        <v>188</v>
      </c>
      <c r="B228" s="30">
        <v>250402045</v>
      </c>
      <c r="C228" s="30" t="s">
        <v>339</v>
      </c>
      <c r="D228" s="39"/>
      <c r="E228" s="27">
        <v>1</v>
      </c>
      <c r="F228" s="27">
        <v>55</v>
      </c>
      <c r="G228" s="27">
        <f t="shared" si="9"/>
        <v>55</v>
      </c>
      <c r="H228" s="39"/>
      <c r="I228" s="39" t="s">
        <v>71</v>
      </c>
    </row>
    <row r="229" s="8" customFormat="1" ht="36" spans="1:9">
      <c r="A229" s="39">
        <v>189</v>
      </c>
      <c r="B229" s="30">
        <v>250402047</v>
      </c>
      <c r="C229" s="30" t="s">
        <v>340</v>
      </c>
      <c r="D229" s="39"/>
      <c r="E229" s="27">
        <v>1</v>
      </c>
      <c r="F229" s="27">
        <v>74.1</v>
      </c>
      <c r="G229" s="27">
        <f t="shared" si="9"/>
        <v>74.1</v>
      </c>
      <c r="H229" s="39"/>
      <c r="I229" s="39" t="s">
        <v>71</v>
      </c>
    </row>
    <row r="230" s="8" customFormat="1" spans="1:9">
      <c r="A230" s="23">
        <v>190</v>
      </c>
      <c r="B230" s="39" t="s">
        <v>341</v>
      </c>
      <c r="C230" s="30" t="s">
        <v>342</v>
      </c>
      <c r="D230" s="39" t="s">
        <v>343</v>
      </c>
      <c r="E230" s="27">
        <v>1</v>
      </c>
      <c r="F230" s="27">
        <v>18.9</v>
      </c>
      <c r="G230" s="27">
        <f t="shared" si="9"/>
        <v>18.9</v>
      </c>
      <c r="H230" s="39"/>
      <c r="I230" s="39"/>
    </row>
    <row r="231" s="8" customFormat="1" ht="24" spans="1:9">
      <c r="A231" s="39">
        <v>191</v>
      </c>
      <c r="B231" s="30">
        <v>250402053</v>
      </c>
      <c r="C231" s="30" t="s">
        <v>344</v>
      </c>
      <c r="D231" s="39" t="s">
        <v>345</v>
      </c>
      <c r="E231" s="27">
        <v>1</v>
      </c>
      <c r="F231" s="27">
        <v>127.3</v>
      </c>
      <c r="G231" s="27">
        <f t="shared" si="9"/>
        <v>127.3</v>
      </c>
      <c r="H231" s="39"/>
      <c r="I231" s="39"/>
    </row>
    <row r="232" s="8" customFormat="1" ht="36" spans="1:9">
      <c r="A232" s="23">
        <v>192</v>
      </c>
      <c r="B232" s="30" t="s">
        <v>346</v>
      </c>
      <c r="C232" s="30" t="s">
        <v>347</v>
      </c>
      <c r="D232" s="39" t="s">
        <v>41</v>
      </c>
      <c r="E232" s="27">
        <v>2</v>
      </c>
      <c r="F232" s="27">
        <v>230</v>
      </c>
      <c r="G232" s="27">
        <f t="shared" si="9"/>
        <v>460</v>
      </c>
      <c r="H232" s="39"/>
      <c r="I232" s="39"/>
    </row>
    <row r="233" s="8" customFormat="1" ht="24" spans="1:9">
      <c r="A233" s="39">
        <v>193</v>
      </c>
      <c r="B233" s="30" t="s">
        <v>348</v>
      </c>
      <c r="C233" s="30" t="s">
        <v>349</v>
      </c>
      <c r="D233" s="39"/>
      <c r="E233" s="27">
        <v>7</v>
      </c>
      <c r="F233" s="27">
        <v>46</v>
      </c>
      <c r="G233" s="27">
        <f t="shared" si="9"/>
        <v>322</v>
      </c>
      <c r="H233" s="39"/>
      <c r="I233" s="39"/>
    </row>
    <row r="234" s="8" customFormat="1" ht="24" spans="1:9">
      <c r="A234" s="23">
        <v>194</v>
      </c>
      <c r="B234" s="30" t="s">
        <v>348</v>
      </c>
      <c r="C234" s="30" t="s">
        <v>350</v>
      </c>
      <c r="D234" s="39"/>
      <c r="E234" s="27">
        <v>7</v>
      </c>
      <c r="F234" s="27">
        <v>46</v>
      </c>
      <c r="G234" s="27">
        <f t="shared" si="9"/>
        <v>322</v>
      </c>
      <c r="H234" s="39"/>
      <c r="I234" s="39"/>
    </row>
    <row r="235" s="8" customFormat="1" ht="36" spans="1:9">
      <c r="A235" s="39">
        <v>195</v>
      </c>
      <c r="B235" s="30" t="s">
        <v>348</v>
      </c>
      <c r="C235" s="30" t="s">
        <v>351</v>
      </c>
      <c r="D235" s="39"/>
      <c r="E235" s="27">
        <v>7</v>
      </c>
      <c r="F235" s="27">
        <v>46</v>
      </c>
      <c r="G235" s="27">
        <f t="shared" si="9"/>
        <v>322</v>
      </c>
      <c r="H235" s="39"/>
      <c r="I235" s="39"/>
    </row>
    <row r="236" s="8" customFormat="1" ht="36" spans="1:9">
      <c r="A236" s="23">
        <v>196</v>
      </c>
      <c r="B236" s="30" t="s">
        <v>348</v>
      </c>
      <c r="C236" s="30" t="s">
        <v>352</v>
      </c>
      <c r="D236" s="39"/>
      <c r="E236" s="27">
        <v>7</v>
      </c>
      <c r="F236" s="27">
        <v>46</v>
      </c>
      <c r="G236" s="27">
        <f t="shared" si="9"/>
        <v>322</v>
      </c>
      <c r="H236" s="39"/>
      <c r="I236" s="39"/>
    </row>
    <row r="237" s="8" customFormat="1" ht="36" spans="1:9">
      <c r="A237" s="39">
        <v>197</v>
      </c>
      <c r="B237" s="30" t="s">
        <v>353</v>
      </c>
      <c r="C237" s="30" t="s">
        <v>354</v>
      </c>
      <c r="D237" s="39"/>
      <c r="E237" s="27">
        <v>2</v>
      </c>
      <c r="F237" s="27">
        <v>86</v>
      </c>
      <c r="G237" s="27">
        <f t="shared" si="9"/>
        <v>172</v>
      </c>
      <c r="H237" s="39"/>
      <c r="I237" s="39"/>
    </row>
    <row r="238" s="8" customFormat="1" ht="36" spans="1:9">
      <c r="A238" s="23">
        <v>198</v>
      </c>
      <c r="B238" s="87">
        <v>250203060</v>
      </c>
      <c r="C238" s="30" t="s">
        <v>355</v>
      </c>
      <c r="D238" s="39"/>
      <c r="E238" s="27">
        <v>1</v>
      </c>
      <c r="F238" s="27">
        <v>181</v>
      </c>
      <c r="G238" s="27">
        <f t="shared" si="9"/>
        <v>181</v>
      </c>
      <c r="H238" s="39"/>
      <c r="I238" s="39"/>
    </row>
    <row r="239" s="8" customFormat="1" ht="24" spans="1:9">
      <c r="A239" s="39">
        <v>199</v>
      </c>
      <c r="B239" s="30" t="s">
        <v>348</v>
      </c>
      <c r="C239" s="30" t="s">
        <v>356</v>
      </c>
      <c r="D239" s="39"/>
      <c r="E239" s="27">
        <v>7</v>
      </c>
      <c r="F239" s="27">
        <v>46</v>
      </c>
      <c r="G239" s="27">
        <f t="shared" si="9"/>
        <v>322</v>
      </c>
      <c r="H239" s="39"/>
      <c r="I239" s="39"/>
    </row>
    <row r="240" s="8" customFormat="1" ht="24" spans="1:9">
      <c r="A240" s="23">
        <v>200</v>
      </c>
      <c r="B240" s="30" t="s">
        <v>348</v>
      </c>
      <c r="C240" s="30" t="s">
        <v>357</v>
      </c>
      <c r="D240" s="39"/>
      <c r="E240" s="27">
        <v>7</v>
      </c>
      <c r="F240" s="27">
        <v>46</v>
      </c>
      <c r="G240" s="27">
        <f t="shared" si="9"/>
        <v>322</v>
      </c>
      <c r="H240" s="39"/>
      <c r="I240" s="39"/>
    </row>
    <row r="241" s="8" customFormat="1" ht="24" spans="1:9">
      <c r="A241" s="39">
        <v>201</v>
      </c>
      <c r="B241" s="30" t="s">
        <v>358</v>
      </c>
      <c r="C241" s="30" t="s">
        <v>359</v>
      </c>
      <c r="D241" s="39" t="s">
        <v>126</v>
      </c>
      <c r="E241" s="27">
        <v>1</v>
      </c>
      <c r="F241" s="27">
        <v>271</v>
      </c>
      <c r="G241" s="27">
        <f t="shared" si="9"/>
        <v>271</v>
      </c>
      <c r="H241" s="39"/>
      <c r="I241" s="39"/>
    </row>
    <row r="242" s="8" customFormat="1" ht="36" spans="1:9">
      <c r="A242" s="23">
        <v>202</v>
      </c>
      <c r="B242" s="39" t="s">
        <v>185</v>
      </c>
      <c r="C242" s="30" t="s">
        <v>360</v>
      </c>
      <c r="D242" s="39" t="s">
        <v>183</v>
      </c>
      <c r="E242" s="27">
        <v>1</v>
      </c>
      <c r="F242" s="27">
        <v>13</v>
      </c>
      <c r="G242" s="27">
        <f t="shared" si="9"/>
        <v>13</v>
      </c>
      <c r="H242" s="39"/>
      <c r="I242" s="39" t="s">
        <v>184</v>
      </c>
    </row>
    <row r="243" s="8" customFormat="1" spans="1:9">
      <c r="A243" s="52">
        <v>203</v>
      </c>
      <c r="B243" s="39" t="s">
        <v>361</v>
      </c>
      <c r="C243" s="30" t="s">
        <v>362</v>
      </c>
      <c r="D243" s="52" t="s">
        <v>343</v>
      </c>
      <c r="E243" s="27">
        <v>6</v>
      </c>
      <c r="F243" s="27">
        <v>8.1</v>
      </c>
      <c r="G243" s="32">
        <f>F243*E243+F244*E244</f>
        <v>67.5</v>
      </c>
      <c r="H243" s="39" t="s">
        <v>363</v>
      </c>
      <c r="I243" s="39"/>
    </row>
    <row r="244" s="8" customFormat="1" spans="1:9">
      <c r="A244" s="53"/>
      <c r="B244" s="39"/>
      <c r="C244" s="30"/>
      <c r="D244" s="53"/>
      <c r="E244" s="27">
        <v>1</v>
      </c>
      <c r="F244" s="27">
        <v>18.9</v>
      </c>
      <c r="G244" s="35"/>
      <c r="H244" s="39"/>
      <c r="I244" s="39"/>
    </row>
    <row r="245" s="8" customFormat="1" ht="36" spans="1:9">
      <c r="A245" s="39">
        <v>204</v>
      </c>
      <c r="B245" s="39" t="s">
        <v>364</v>
      </c>
      <c r="C245" s="30" t="s">
        <v>365</v>
      </c>
      <c r="D245" s="39" t="s">
        <v>126</v>
      </c>
      <c r="E245" s="57">
        <v>5</v>
      </c>
      <c r="F245" s="57">
        <v>124</v>
      </c>
      <c r="G245" s="57">
        <f t="shared" ref="G245:G255" si="10">F245*E245</f>
        <v>620</v>
      </c>
      <c r="H245" s="39"/>
      <c r="I245" s="39"/>
    </row>
    <row r="246" s="8" customFormat="1" ht="36" spans="1:9">
      <c r="A246" s="39">
        <v>205</v>
      </c>
      <c r="B246" s="39" t="s">
        <v>366</v>
      </c>
      <c r="C246" s="30" t="s">
        <v>367</v>
      </c>
      <c r="D246" s="39"/>
      <c r="E246" s="57">
        <v>1</v>
      </c>
      <c r="F246" s="57">
        <v>120</v>
      </c>
      <c r="G246" s="57">
        <f t="shared" si="10"/>
        <v>120</v>
      </c>
      <c r="H246" s="39"/>
      <c r="I246" s="39" t="s">
        <v>184</v>
      </c>
    </row>
    <row r="247" s="8" customFormat="1" ht="24" spans="1:9">
      <c r="A247" s="39">
        <v>206</v>
      </c>
      <c r="B247" s="39" t="s">
        <v>368</v>
      </c>
      <c r="C247" s="30" t="s">
        <v>369</v>
      </c>
      <c r="D247" s="39"/>
      <c r="E247" s="27">
        <v>1</v>
      </c>
      <c r="F247" s="27">
        <v>2024</v>
      </c>
      <c r="G247" s="57">
        <f t="shared" si="10"/>
        <v>2024</v>
      </c>
      <c r="H247" s="39"/>
      <c r="I247" s="39"/>
    </row>
    <row r="248" s="8" customFormat="1" ht="36" spans="1:9">
      <c r="A248" s="39">
        <v>207</v>
      </c>
      <c r="B248" s="39" t="s">
        <v>370</v>
      </c>
      <c r="C248" s="30" t="s">
        <v>371</v>
      </c>
      <c r="D248" s="39"/>
      <c r="E248" s="57">
        <v>8</v>
      </c>
      <c r="F248" s="57">
        <v>872</v>
      </c>
      <c r="G248" s="57">
        <f t="shared" si="10"/>
        <v>6976</v>
      </c>
      <c r="H248" s="30"/>
      <c r="I248" s="39"/>
    </row>
    <row r="249" s="8" customFormat="1" ht="73" customHeight="1" spans="1:9">
      <c r="A249" s="39">
        <v>208</v>
      </c>
      <c r="B249" s="82" t="s">
        <v>372</v>
      </c>
      <c r="C249" s="30" t="s">
        <v>373</v>
      </c>
      <c r="D249" s="39" t="s">
        <v>41</v>
      </c>
      <c r="E249" s="38">
        <v>2</v>
      </c>
      <c r="F249" s="27">
        <v>230</v>
      </c>
      <c r="G249" s="57">
        <f t="shared" si="10"/>
        <v>460</v>
      </c>
      <c r="H249" s="30"/>
      <c r="I249" s="39" t="s">
        <v>47</v>
      </c>
    </row>
    <row r="250" s="8" customFormat="1" ht="26" customHeight="1" spans="1:9">
      <c r="A250" s="39">
        <v>209</v>
      </c>
      <c r="B250" s="39" t="s">
        <v>374</v>
      </c>
      <c r="C250" s="30" t="s">
        <v>375</v>
      </c>
      <c r="D250" s="39" t="s">
        <v>99</v>
      </c>
      <c r="E250" s="57">
        <v>2</v>
      </c>
      <c r="F250" s="57">
        <v>223.7</v>
      </c>
      <c r="G250" s="57">
        <f t="shared" si="10"/>
        <v>447.4</v>
      </c>
      <c r="H250" s="30"/>
      <c r="I250" s="39"/>
    </row>
    <row r="251" s="8" customFormat="1" ht="36" spans="1:9">
      <c r="A251" s="39">
        <v>210</v>
      </c>
      <c r="B251" s="39">
        <v>250403060</v>
      </c>
      <c r="C251" s="30" t="s">
        <v>376</v>
      </c>
      <c r="D251" s="39"/>
      <c r="E251" s="57">
        <v>1</v>
      </c>
      <c r="F251" s="57">
        <v>27</v>
      </c>
      <c r="G251" s="57">
        <f t="shared" si="10"/>
        <v>27</v>
      </c>
      <c r="H251" s="30"/>
      <c r="I251" s="39" t="s">
        <v>184</v>
      </c>
    </row>
    <row r="252" s="8" customFormat="1" ht="36" spans="1:9">
      <c r="A252" s="39">
        <v>211</v>
      </c>
      <c r="B252" s="39" t="s">
        <v>377</v>
      </c>
      <c r="C252" s="30" t="s">
        <v>378</v>
      </c>
      <c r="D252" s="39" t="s">
        <v>126</v>
      </c>
      <c r="E252" s="57">
        <v>25</v>
      </c>
      <c r="F252" s="57">
        <v>54</v>
      </c>
      <c r="G252" s="57">
        <f t="shared" si="10"/>
        <v>1350</v>
      </c>
      <c r="H252" s="30"/>
      <c r="I252" s="39" t="s">
        <v>47</v>
      </c>
    </row>
    <row r="253" s="8" customFormat="1" ht="36" spans="1:9">
      <c r="A253" s="39">
        <v>212</v>
      </c>
      <c r="B253" s="39" t="s">
        <v>379</v>
      </c>
      <c r="C253" s="30" t="s">
        <v>152</v>
      </c>
      <c r="D253" s="39" t="s">
        <v>126</v>
      </c>
      <c r="E253" s="27">
        <v>28</v>
      </c>
      <c r="F253" s="27">
        <v>54</v>
      </c>
      <c r="G253" s="57">
        <f t="shared" si="10"/>
        <v>1512</v>
      </c>
      <c r="H253" s="30"/>
      <c r="I253" s="39" t="s">
        <v>47</v>
      </c>
    </row>
    <row r="254" s="8" customFormat="1" ht="36" spans="1:9">
      <c r="A254" s="39">
        <v>213</v>
      </c>
      <c r="B254" s="39">
        <v>250404017</v>
      </c>
      <c r="C254" s="30" t="s">
        <v>380</v>
      </c>
      <c r="D254" s="39"/>
      <c r="E254" s="57">
        <v>1</v>
      </c>
      <c r="F254" s="57">
        <v>57</v>
      </c>
      <c r="G254" s="57">
        <f t="shared" si="10"/>
        <v>57</v>
      </c>
      <c r="H254" s="39"/>
      <c r="I254" s="39" t="s">
        <v>184</v>
      </c>
    </row>
    <row r="255" s="8" customFormat="1" ht="24" spans="1:9">
      <c r="A255" s="39">
        <v>214</v>
      </c>
      <c r="B255" s="39" t="s">
        <v>381</v>
      </c>
      <c r="C255" s="30" t="s">
        <v>382</v>
      </c>
      <c r="D255" s="39"/>
      <c r="E255" s="57">
        <v>1</v>
      </c>
      <c r="F255" s="57">
        <v>323</v>
      </c>
      <c r="G255" s="57">
        <f t="shared" si="10"/>
        <v>323</v>
      </c>
      <c r="H255" s="39"/>
      <c r="I255" s="39"/>
    </row>
  </sheetData>
  <autoFilter xmlns:etc="http://www.wps.cn/officeDocument/2017/etCustomData" ref="A4:I255" etc:filterBottomFollowUsedRange="0">
    <extLst/>
  </autoFilter>
  <mergeCells count="155">
    <mergeCell ref="A2:I2"/>
    <mergeCell ref="A3:A4"/>
    <mergeCell ref="A6:A9"/>
    <mergeCell ref="A34:A35"/>
    <mergeCell ref="A36:A37"/>
    <mergeCell ref="A38:A39"/>
    <mergeCell ref="A56:A57"/>
    <mergeCell ref="A58:A60"/>
    <mergeCell ref="A61:A62"/>
    <mergeCell ref="A66:A68"/>
    <mergeCell ref="A72:A74"/>
    <mergeCell ref="A75:A76"/>
    <mergeCell ref="A108:A109"/>
    <mergeCell ref="A119:A120"/>
    <mergeCell ref="A137:A140"/>
    <mergeCell ref="A141:A144"/>
    <mergeCell ref="A149:A154"/>
    <mergeCell ref="A158:A161"/>
    <mergeCell ref="A162:A163"/>
    <mergeCell ref="A203:A205"/>
    <mergeCell ref="A206:A208"/>
    <mergeCell ref="A243:A244"/>
    <mergeCell ref="B3:B4"/>
    <mergeCell ref="B34:B35"/>
    <mergeCell ref="B36:B37"/>
    <mergeCell ref="B38:B39"/>
    <mergeCell ref="B56:B57"/>
    <mergeCell ref="B58:B60"/>
    <mergeCell ref="B61:B62"/>
    <mergeCell ref="B66:B68"/>
    <mergeCell ref="B72:B74"/>
    <mergeCell ref="B75:B76"/>
    <mergeCell ref="B108:B109"/>
    <mergeCell ref="B119:B120"/>
    <mergeCell ref="B137:B140"/>
    <mergeCell ref="B141:B144"/>
    <mergeCell ref="B149:B154"/>
    <mergeCell ref="B158:B161"/>
    <mergeCell ref="B162:B163"/>
    <mergeCell ref="B203:B205"/>
    <mergeCell ref="B206:B208"/>
    <mergeCell ref="B243:B244"/>
    <mergeCell ref="C3:C4"/>
    <mergeCell ref="C6:C9"/>
    <mergeCell ref="C34:C35"/>
    <mergeCell ref="C36:C37"/>
    <mergeCell ref="C38:C39"/>
    <mergeCell ref="C56:C57"/>
    <mergeCell ref="C58:C60"/>
    <mergeCell ref="C61:C62"/>
    <mergeCell ref="C66:C68"/>
    <mergeCell ref="C72:C74"/>
    <mergeCell ref="C75:C76"/>
    <mergeCell ref="C108:C109"/>
    <mergeCell ref="C119:C120"/>
    <mergeCell ref="C137:C140"/>
    <mergeCell ref="C141:C144"/>
    <mergeCell ref="C149:C154"/>
    <mergeCell ref="C158:C161"/>
    <mergeCell ref="C162:C163"/>
    <mergeCell ref="C203:C205"/>
    <mergeCell ref="C206:C208"/>
    <mergeCell ref="C243:C244"/>
    <mergeCell ref="D3:D4"/>
    <mergeCell ref="D6:D7"/>
    <mergeCell ref="D34:D35"/>
    <mergeCell ref="D36:D37"/>
    <mergeCell ref="D38:D39"/>
    <mergeCell ref="D56:D57"/>
    <mergeCell ref="D58:D60"/>
    <mergeCell ref="D61:D62"/>
    <mergeCell ref="D66:D68"/>
    <mergeCell ref="D72:D74"/>
    <mergeCell ref="D75:D76"/>
    <mergeCell ref="D108:D109"/>
    <mergeCell ref="D119:D120"/>
    <mergeCell ref="D137:D140"/>
    <mergeCell ref="D141:D144"/>
    <mergeCell ref="D149:D154"/>
    <mergeCell ref="D158:D161"/>
    <mergeCell ref="D162:D163"/>
    <mergeCell ref="D203:D205"/>
    <mergeCell ref="D206:D208"/>
    <mergeCell ref="D243:D244"/>
    <mergeCell ref="E3:E4"/>
    <mergeCell ref="F3:F4"/>
    <mergeCell ref="G3:G4"/>
    <mergeCell ref="G6:G9"/>
    <mergeCell ref="G34:G35"/>
    <mergeCell ref="G36:G37"/>
    <mergeCell ref="G38:G39"/>
    <mergeCell ref="G56:G57"/>
    <mergeCell ref="G58:G60"/>
    <mergeCell ref="G61:G62"/>
    <mergeCell ref="G66:G68"/>
    <mergeCell ref="G72:G74"/>
    <mergeCell ref="G75:G76"/>
    <mergeCell ref="G108:G109"/>
    <mergeCell ref="G119:G120"/>
    <mergeCell ref="G137:G140"/>
    <mergeCell ref="G141:G144"/>
    <mergeCell ref="G149:G154"/>
    <mergeCell ref="G158:G161"/>
    <mergeCell ref="G162:G163"/>
    <mergeCell ref="G203:G205"/>
    <mergeCell ref="G206:G208"/>
    <mergeCell ref="G243:G244"/>
    <mergeCell ref="H3:H4"/>
    <mergeCell ref="H6:H9"/>
    <mergeCell ref="H14:H16"/>
    <mergeCell ref="H18:H19"/>
    <mergeCell ref="H34:H35"/>
    <mergeCell ref="H36:H37"/>
    <mergeCell ref="H38:H39"/>
    <mergeCell ref="H56:H57"/>
    <mergeCell ref="H58:H60"/>
    <mergeCell ref="H61:H62"/>
    <mergeCell ref="H66:H68"/>
    <mergeCell ref="H72:H74"/>
    <mergeCell ref="H75:H76"/>
    <mergeCell ref="H108:H109"/>
    <mergeCell ref="H119:H120"/>
    <mergeCell ref="H137:H140"/>
    <mergeCell ref="H141:H144"/>
    <mergeCell ref="H149:H154"/>
    <mergeCell ref="H158:H161"/>
    <mergeCell ref="H162:H163"/>
    <mergeCell ref="H203:H205"/>
    <mergeCell ref="H206:H208"/>
    <mergeCell ref="H243:H244"/>
    <mergeCell ref="I3:I4"/>
    <mergeCell ref="I6:I9"/>
    <mergeCell ref="I14:I16"/>
    <mergeCell ref="I18:I19"/>
    <mergeCell ref="I34:I35"/>
    <mergeCell ref="I36:I37"/>
    <mergeCell ref="I38:I39"/>
    <mergeCell ref="I56:I57"/>
    <mergeCell ref="I58:I60"/>
    <mergeCell ref="I61:I62"/>
    <mergeCell ref="I66:I68"/>
    <mergeCell ref="I72:I74"/>
    <mergeCell ref="I75:I76"/>
    <mergeCell ref="I77:I78"/>
    <mergeCell ref="I108:I109"/>
    <mergeCell ref="I110:I111"/>
    <mergeCell ref="I119:I120"/>
    <mergeCell ref="I137:I140"/>
    <mergeCell ref="I141:I144"/>
    <mergeCell ref="I149:I154"/>
    <mergeCell ref="I158:I161"/>
    <mergeCell ref="I162:I163"/>
    <mergeCell ref="I203:I205"/>
    <mergeCell ref="I206:I208"/>
    <mergeCell ref="I243:I244"/>
  </mergeCells>
  <pageMargins left="0.629861111111111" right="0.5118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214项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袁潭月-医务科</cp:lastModifiedBy>
  <dcterms:created xsi:type="dcterms:W3CDTF">2023-10-25T01:58:00Z</dcterms:created>
  <dcterms:modified xsi:type="dcterms:W3CDTF">2025-02-14T02:40:24Z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DB54658FEC354EB6BBF6D5F48B53F5D7_13</vt:lpwstr>
  </property>
  <property fmtid="{D5CDD505-2E9C-101B-9397-08002B2CF9AE}" pid="4" name="KSOReadingLayout">
    <vt:bool>true</vt:bool>
  </property>
</Properties>
</file>